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lana.suhanova\Desktop\Документы\Суханова\Прайсы и КП\"/>
    </mc:Choice>
  </mc:AlternateContent>
  <bookViews>
    <workbookView xWindow="0" yWindow="0" windowWidth="28800" windowHeight="12300" tabRatio="1000"/>
  </bookViews>
  <sheets>
    <sheet name="Бетоны и растворы" sheetId="8" r:id="rId1"/>
    <sheet name="Бетоны и растворы Доставка" sheetId="31" r:id="rId2"/>
    <sheet name="ПБ" sheetId="21" r:id="rId3"/>
    <sheet name="ПБ 220 ум.ш" sheetId="2" r:id="rId4"/>
    <sheet name="7ПБ" sheetId="23" r:id="rId5"/>
    <sheet name="ЛЭП" sheetId="15" r:id="rId6"/>
    <sheet name="ФБС" sheetId="7" r:id="rId7"/>
    <sheet name="ФБС сл" sheetId="22" r:id="rId8"/>
    <sheet name="ЛМП" sheetId="24" r:id="rId9"/>
    <sheet name="вибропресс" sheetId="11" r:id="rId10"/>
    <sheet name="ППС" sheetId="12" r:id="rId11"/>
    <sheet name="ВБ" sheetId="13" r:id="rId12"/>
    <sheet name="ОП" sheetId="17" r:id="rId13"/>
    <sheet name="ПРОГОНЫ" sheetId="18" r:id="rId14"/>
    <sheet name="Ребристые плиты" sheetId="19" r:id="rId15"/>
    <sheet name="ЖБИ" sheetId="10" r:id="rId16"/>
    <sheet name="ПК" sheetId="6" r:id="rId17"/>
    <sheet name="СВАИ" sheetId="27" r:id="rId18"/>
    <sheet name="ФЛ 1" sheetId="29" r:id="rId19"/>
    <sheet name="ФЛ 3" sheetId="30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4" hidden="1">'7ПБ'!$A$9:$E$349</definedName>
    <definedName name="_xlnm._FilterDatabase" localSheetId="2" hidden="1">ПБ!$A$7:$G$535</definedName>
    <definedName name="_xlnm._FilterDatabase" localSheetId="17" hidden="1">СВАИ!$A$5:$H$191</definedName>
    <definedName name="Виды" localSheetId="4">#REF!</definedName>
    <definedName name="Виды" localSheetId="8">#REF!</definedName>
    <definedName name="Виды" localSheetId="17">#REF!</definedName>
    <definedName name="Виды" localSheetId="7">#REF!</definedName>
    <definedName name="Виды" localSheetId="18">#REF!</definedName>
    <definedName name="Виды">#REF!</definedName>
    <definedName name="_xlnm.Print_Titles" localSheetId="17">СВАИ!$A:$A,СВАИ!$6:$8</definedName>
    <definedName name="Комплект">"Да" &amp; "Нет"</definedName>
    <definedName name="лмп14" localSheetId="4">#REF!</definedName>
    <definedName name="лмп14" localSheetId="8">#REF!</definedName>
    <definedName name="лмп14" localSheetId="18">#REF!</definedName>
    <definedName name="лмп14">#REF!</definedName>
    <definedName name="_xlnm.Print_Area" localSheetId="4">'7ПБ'!$A$1:$F$361</definedName>
    <definedName name="_xlnm.Print_Area" localSheetId="18">'ФЛ 1'!$A$1:$F$89</definedName>
    <definedName name="_xlnm.Print_Area" localSheetId="19">'ФЛ 3'!$A$1:$H$69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30" l="1"/>
  <c r="D68" i="30"/>
  <c r="G67" i="30"/>
  <c r="G66" i="30"/>
  <c r="G65" i="30"/>
  <c r="D64" i="30"/>
  <c r="G63" i="30"/>
  <c r="G62" i="30"/>
  <c r="D61" i="30"/>
  <c r="D60" i="30"/>
  <c r="G59" i="30"/>
  <c r="G58" i="30"/>
  <c r="D57" i="30"/>
  <c r="G56" i="30"/>
  <c r="D56" i="30"/>
  <c r="G55" i="30"/>
  <c r="G54" i="30"/>
  <c r="D53" i="30"/>
  <c r="D52" i="30"/>
  <c r="G51" i="30"/>
  <c r="G50" i="30"/>
  <c r="D49" i="30"/>
  <c r="D48" i="30"/>
  <c r="G47" i="30"/>
  <c r="G46" i="30"/>
  <c r="D45" i="30"/>
  <c r="D44" i="30"/>
  <c r="G43" i="30"/>
  <c r="G42" i="30"/>
  <c r="D41" i="30"/>
  <c r="G40" i="30"/>
  <c r="D40" i="30"/>
  <c r="G39" i="30"/>
  <c r="G38" i="30"/>
  <c r="D37" i="30"/>
  <c r="D36" i="30"/>
  <c r="G35" i="30"/>
  <c r="G34" i="30"/>
  <c r="D33" i="30"/>
  <c r="G32" i="30"/>
  <c r="D32" i="30"/>
  <c r="G31" i="30"/>
  <c r="G30" i="30"/>
  <c r="D29" i="30"/>
  <c r="D28" i="30"/>
  <c r="G27" i="30"/>
  <c r="G26" i="30"/>
  <c r="D25" i="30"/>
  <c r="G24" i="30"/>
  <c r="D24" i="30"/>
  <c r="G23" i="30"/>
  <c r="G22" i="30"/>
  <c r="D21" i="30"/>
  <c r="D20" i="30"/>
  <c r="G19" i="30"/>
  <c r="G18" i="30"/>
  <c r="D17" i="30"/>
  <c r="G16" i="30"/>
  <c r="D16" i="30"/>
  <c r="G15" i="30"/>
  <c r="G14" i="30"/>
  <c r="D13" i="30"/>
  <c r="D12" i="30"/>
  <c r="G11" i="30"/>
  <c r="G10" i="30"/>
  <c r="G12" i="30" l="1"/>
  <c r="G20" i="30"/>
  <c r="G28" i="30"/>
  <c r="G36" i="30"/>
  <c r="G48" i="30"/>
  <c r="G64" i="30"/>
  <c r="D67" i="30"/>
  <c r="G52" i="30"/>
  <c r="G44" i="30"/>
  <c r="G60" i="30"/>
  <c r="D15" i="30"/>
  <c r="D19" i="30"/>
  <c r="D23" i="30"/>
  <c r="D27" i="30"/>
  <c r="D31" i="30"/>
  <c r="D35" i="30"/>
  <c r="D39" i="30"/>
  <c r="D43" i="30"/>
  <c r="D47" i="30"/>
  <c r="D51" i="30"/>
  <c r="D55" i="30"/>
  <c r="D59" i="30"/>
  <c r="D63" i="30"/>
  <c r="D11" i="30"/>
  <c r="G13" i="30"/>
  <c r="G17" i="30"/>
  <c r="G21" i="30"/>
  <c r="G25" i="30"/>
  <c r="G29" i="30"/>
  <c r="G33" i="30"/>
  <c r="G37" i="30"/>
  <c r="G41" i="30"/>
  <c r="G45" i="30"/>
  <c r="G49" i="30"/>
  <c r="G53" i="30"/>
  <c r="G57" i="30"/>
  <c r="G61" i="30"/>
  <c r="G68" i="30"/>
  <c r="D10" i="30"/>
  <c r="D14" i="30"/>
  <c r="D18" i="30"/>
  <c r="D22" i="30"/>
  <c r="D26" i="30"/>
  <c r="D30" i="30"/>
  <c r="D34" i="30"/>
  <c r="D38" i="30"/>
  <c r="D42" i="30"/>
  <c r="D46" i="30"/>
  <c r="D50" i="30"/>
  <c r="D54" i="30"/>
  <c r="D58" i="30"/>
  <c r="D62" i="30"/>
  <c r="D66" i="30"/>
  <c r="D65" i="30"/>
  <c r="D69" i="30"/>
  <c r="C88" i="29"/>
  <c r="B88" i="29"/>
  <c r="C87" i="29"/>
  <c r="B87" i="29"/>
  <c r="C86" i="29"/>
  <c r="B86" i="29"/>
  <c r="C85" i="29"/>
  <c r="B85" i="29"/>
  <c r="C84" i="29"/>
  <c r="B84" i="29"/>
  <c r="C83" i="29"/>
  <c r="B83" i="29"/>
  <c r="C82" i="29"/>
  <c r="B82" i="29"/>
  <c r="C81" i="29"/>
  <c r="B81" i="29"/>
  <c r="C80" i="29"/>
  <c r="B80" i="29"/>
  <c r="C79" i="29"/>
  <c r="B79" i="29"/>
  <c r="C78" i="29"/>
  <c r="B78" i="29"/>
  <c r="C77" i="29"/>
  <c r="B77" i="29"/>
  <c r="C76" i="29"/>
  <c r="B76" i="29"/>
  <c r="C75" i="29"/>
  <c r="B75" i="29"/>
  <c r="C74" i="29"/>
  <c r="B74" i="29"/>
  <c r="C73" i="29"/>
  <c r="B73" i="29"/>
  <c r="C72" i="29"/>
  <c r="B72" i="29"/>
  <c r="C71" i="29"/>
  <c r="B71" i="29"/>
  <c r="C70" i="29"/>
  <c r="B70" i="29"/>
  <c r="C69" i="29"/>
  <c r="B69" i="29"/>
  <c r="C68" i="29"/>
  <c r="B68" i="29"/>
  <c r="C67" i="29"/>
  <c r="B67" i="29"/>
  <c r="C66" i="29"/>
  <c r="B66" i="29"/>
  <c r="C65" i="29"/>
  <c r="B65" i="29"/>
  <c r="C64" i="29"/>
  <c r="B64" i="29"/>
  <c r="C63" i="29"/>
  <c r="B63" i="29"/>
  <c r="C62" i="29"/>
  <c r="B62" i="29"/>
  <c r="C61" i="29"/>
  <c r="B61" i="29"/>
  <c r="C60" i="29"/>
  <c r="B60" i="29"/>
  <c r="C59" i="29"/>
  <c r="B59" i="29"/>
  <c r="C58" i="29"/>
  <c r="B58" i="29"/>
  <c r="C57" i="29"/>
  <c r="B57" i="29"/>
  <c r="C56" i="29"/>
  <c r="B56" i="29"/>
  <c r="C55" i="29"/>
  <c r="B55" i="29"/>
  <c r="C54" i="29"/>
  <c r="B54" i="29"/>
  <c r="C53" i="29"/>
  <c r="B53" i="29"/>
  <c r="C52" i="29"/>
  <c r="B52" i="29"/>
  <c r="C51" i="29"/>
  <c r="B51" i="29"/>
  <c r="C50" i="29"/>
  <c r="B50" i="29"/>
  <c r="C49" i="29"/>
  <c r="B49" i="29"/>
  <c r="C48" i="29"/>
  <c r="B48" i="29"/>
  <c r="C47" i="29"/>
  <c r="B47" i="29"/>
  <c r="C46" i="29"/>
  <c r="B46" i="29"/>
  <c r="C45" i="29"/>
  <c r="B45" i="29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E68" i="10" l="1"/>
  <c r="E69" i="10"/>
  <c r="E67" i="10"/>
  <c r="E76" i="10" l="1"/>
  <c r="E18" i="10" l="1"/>
  <c r="E19" i="10"/>
  <c r="E17" i="10"/>
  <c r="E191" i="27" l="1"/>
  <c r="F191" i="27" s="1"/>
  <c r="H191" i="27" s="1"/>
  <c r="E190" i="27"/>
  <c r="F190" i="27" s="1"/>
  <c r="H190" i="27" s="1"/>
  <c r="E189" i="27"/>
  <c r="F189" i="27" s="1"/>
  <c r="H189" i="27" s="1"/>
  <c r="E188" i="27"/>
  <c r="F188" i="27" s="1"/>
  <c r="H188" i="27" s="1"/>
  <c r="E187" i="27"/>
  <c r="F187" i="27" s="1"/>
  <c r="H187" i="27" s="1"/>
  <c r="E186" i="27"/>
  <c r="F186" i="27" s="1"/>
  <c r="H186" i="27" s="1"/>
  <c r="E185" i="27"/>
  <c r="F185" i="27" s="1"/>
  <c r="H185" i="27" s="1"/>
  <c r="E184" i="27"/>
  <c r="F184" i="27" s="1"/>
  <c r="H184" i="27" s="1"/>
  <c r="E183" i="27"/>
  <c r="F183" i="27" s="1"/>
  <c r="H183" i="27" s="1"/>
  <c r="E182" i="27"/>
  <c r="F182" i="27" s="1"/>
  <c r="H182" i="27" s="1"/>
  <c r="E181" i="27"/>
  <c r="F181" i="27" s="1"/>
  <c r="H181" i="27" s="1"/>
  <c r="E180" i="27"/>
  <c r="F180" i="27" s="1"/>
  <c r="H180" i="27" s="1"/>
  <c r="E179" i="27"/>
  <c r="F179" i="27" s="1"/>
  <c r="H179" i="27" s="1"/>
  <c r="E178" i="27"/>
  <c r="F178" i="27" s="1"/>
  <c r="H178" i="27" s="1"/>
  <c r="E177" i="27"/>
  <c r="F177" i="27" s="1"/>
  <c r="H177" i="27" s="1"/>
  <c r="E176" i="27"/>
  <c r="F176" i="27" s="1"/>
  <c r="H176" i="27" s="1"/>
  <c r="E175" i="27"/>
  <c r="F175" i="27" s="1"/>
  <c r="H175" i="27" s="1"/>
  <c r="E174" i="27"/>
  <c r="F174" i="27" s="1"/>
  <c r="H174" i="27" s="1"/>
  <c r="E173" i="27"/>
  <c r="F173" i="27" s="1"/>
  <c r="H173" i="27" s="1"/>
  <c r="E172" i="27"/>
  <c r="F172" i="27" s="1"/>
  <c r="H172" i="27" s="1"/>
  <c r="E171" i="27"/>
  <c r="F171" i="27" s="1"/>
  <c r="H171" i="27" s="1"/>
  <c r="E170" i="27"/>
  <c r="F170" i="27" s="1"/>
  <c r="H170" i="27" s="1"/>
  <c r="E169" i="27"/>
  <c r="F169" i="27" s="1"/>
  <c r="H169" i="27" s="1"/>
  <c r="E168" i="27"/>
  <c r="F168" i="27" s="1"/>
  <c r="H168" i="27" s="1"/>
  <c r="E167" i="27"/>
  <c r="F167" i="27" s="1"/>
  <c r="H167" i="27" s="1"/>
  <c r="E166" i="27"/>
  <c r="F166" i="27" s="1"/>
  <c r="H166" i="27" s="1"/>
  <c r="E165" i="27"/>
  <c r="F165" i="27" s="1"/>
  <c r="H165" i="27" s="1"/>
  <c r="E164" i="27"/>
  <c r="F164" i="27" s="1"/>
  <c r="H164" i="27" s="1"/>
  <c r="E163" i="27"/>
  <c r="F163" i="27" s="1"/>
  <c r="H163" i="27" s="1"/>
  <c r="E162" i="27"/>
  <c r="F162" i="27" s="1"/>
  <c r="H162" i="27" s="1"/>
  <c r="E161" i="27"/>
  <c r="F161" i="27" s="1"/>
  <c r="L161" i="27" s="1"/>
  <c r="E160" i="27"/>
  <c r="F160" i="27" s="1"/>
  <c r="H160" i="27" s="1"/>
  <c r="E159" i="27"/>
  <c r="F159" i="27" s="1"/>
  <c r="H159" i="27" s="1"/>
  <c r="E158" i="27"/>
  <c r="F158" i="27" s="1"/>
  <c r="E157" i="27"/>
  <c r="F157" i="27" s="1"/>
  <c r="H157" i="27" s="1"/>
  <c r="E156" i="27"/>
  <c r="F156" i="27" s="1"/>
  <c r="H156" i="27" s="1"/>
  <c r="E155" i="27"/>
  <c r="F155" i="27" s="1"/>
  <c r="E154" i="27"/>
  <c r="F154" i="27" s="1"/>
  <c r="H154" i="27" s="1"/>
  <c r="E153" i="27"/>
  <c r="F153" i="27" s="1"/>
  <c r="H153" i="27" s="1"/>
  <c r="E152" i="27"/>
  <c r="F152" i="27" s="1"/>
  <c r="H152" i="27" s="1"/>
  <c r="E151" i="27"/>
  <c r="F151" i="27" s="1"/>
  <c r="H151" i="27" s="1"/>
  <c r="E150" i="27"/>
  <c r="F150" i="27" s="1"/>
  <c r="H150" i="27" s="1"/>
  <c r="E149" i="27"/>
  <c r="F149" i="27" s="1"/>
  <c r="H149" i="27" s="1"/>
  <c r="E148" i="27"/>
  <c r="F148" i="27" s="1"/>
  <c r="H148" i="27" s="1"/>
  <c r="E147" i="27"/>
  <c r="F147" i="27" s="1"/>
  <c r="H147" i="27" s="1"/>
  <c r="E146" i="27"/>
  <c r="F146" i="27" s="1"/>
  <c r="H146" i="27" s="1"/>
  <c r="E145" i="27"/>
  <c r="F145" i="27" s="1"/>
  <c r="H145" i="27" s="1"/>
  <c r="E144" i="27"/>
  <c r="F144" i="27" s="1"/>
  <c r="H144" i="27" s="1"/>
  <c r="E143" i="27"/>
  <c r="F143" i="27" s="1"/>
  <c r="H143" i="27" s="1"/>
  <c r="E142" i="27"/>
  <c r="F142" i="27" s="1"/>
  <c r="H142" i="27" s="1"/>
  <c r="E141" i="27"/>
  <c r="F141" i="27" s="1"/>
  <c r="H141" i="27" s="1"/>
  <c r="E140" i="27"/>
  <c r="F140" i="27" s="1"/>
  <c r="H140" i="27" s="1"/>
  <c r="E139" i="27"/>
  <c r="F139" i="27" s="1"/>
  <c r="H139" i="27" s="1"/>
  <c r="E138" i="27"/>
  <c r="F138" i="27" s="1"/>
  <c r="H138" i="27" s="1"/>
  <c r="E137" i="27"/>
  <c r="F137" i="27" s="1"/>
  <c r="H137" i="27" s="1"/>
  <c r="E136" i="27"/>
  <c r="F136" i="27" s="1"/>
  <c r="H136" i="27" s="1"/>
  <c r="E135" i="27"/>
  <c r="F135" i="27" s="1"/>
  <c r="H135" i="27" s="1"/>
  <c r="E134" i="27"/>
  <c r="F134" i="27" s="1"/>
  <c r="H134" i="27" s="1"/>
  <c r="E133" i="27"/>
  <c r="F133" i="27" s="1"/>
  <c r="H133" i="27" s="1"/>
  <c r="E132" i="27"/>
  <c r="F132" i="27" s="1"/>
  <c r="H132" i="27" s="1"/>
  <c r="E131" i="27"/>
  <c r="F131" i="27" s="1"/>
  <c r="H131" i="27" s="1"/>
  <c r="E130" i="27"/>
  <c r="F130" i="27" s="1"/>
  <c r="H130" i="27" s="1"/>
  <c r="E129" i="27"/>
  <c r="F129" i="27" s="1"/>
  <c r="H129" i="27" s="1"/>
  <c r="E128" i="27"/>
  <c r="F128" i="27" s="1"/>
  <c r="H128" i="27" s="1"/>
  <c r="E127" i="27"/>
  <c r="F127" i="27" s="1"/>
  <c r="H127" i="27" s="1"/>
  <c r="E126" i="27"/>
  <c r="F126" i="27" s="1"/>
  <c r="H126" i="27" s="1"/>
  <c r="E125" i="27"/>
  <c r="F125" i="27" s="1"/>
  <c r="H125" i="27" s="1"/>
  <c r="E124" i="27"/>
  <c r="F124" i="27" s="1"/>
  <c r="H124" i="27" s="1"/>
  <c r="E123" i="27"/>
  <c r="F123" i="27" s="1"/>
  <c r="H123" i="27" s="1"/>
  <c r="E122" i="27"/>
  <c r="F122" i="27" s="1"/>
  <c r="H122" i="27" s="1"/>
  <c r="E121" i="27"/>
  <c r="F121" i="27" s="1"/>
  <c r="H121" i="27" s="1"/>
  <c r="E120" i="27"/>
  <c r="F120" i="27" s="1"/>
  <c r="H120" i="27" s="1"/>
  <c r="E119" i="27"/>
  <c r="F119" i="27" s="1"/>
  <c r="H119" i="27" s="1"/>
  <c r="E118" i="27"/>
  <c r="F118" i="27" s="1"/>
  <c r="H118" i="27" s="1"/>
  <c r="E117" i="27"/>
  <c r="F117" i="27" s="1"/>
  <c r="H117" i="27" s="1"/>
  <c r="E116" i="27"/>
  <c r="F116" i="27" s="1"/>
  <c r="E115" i="27"/>
  <c r="F115" i="27" s="1"/>
  <c r="H115" i="27" s="1"/>
  <c r="E114" i="27"/>
  <c r="F114" i="27" s="1"/>
  <c r="H114" i="27" s="1"/>
  <c r="E113" i="27"/>
  <c r="F113" i="27" s="1"/>
  <c r="H113" i="27" s="1"/>
  <c r="E112" i="27"/>
  <c r="F112" i="27" s="1"/>
  <c r="H112" i="27" s="1"/>
  <c r="E111" i="27"/>
  <c r="F111" i="27" s="1"/>
  <c r="H111" i="27" s="1"/>
  <c r="E110" i="27"/>
  <c r="F110" i="27" s="1"/>
  <c r="H110" i="27" s="1"/>
  <c r="E109" i="27"/>
  <c r="F109" i="27" s="1"/>
  <c r="H109" i="27" s="1"/>
  <c r="E108" i="27"/>
  <c r="F108" i="27" s="1"/>
  <c r="H108" i="27" s="1"/>
  <c r="E107" i="27"/>
  <c r="F107" i="27" s="1"/>
  <c r="H107" i="27" s="1"/>
  <c r="E106" i="27"/>
  <c r="F106" i="27" s="1"/>
  <c r="H106" i="27" s="1"/>
  <c r="E105" i="27"/>
  <c r="F105" i="27" s="1"/>
  <c r="E104" i="27"/>
  <c r="F104" i="27" s="1"/>
  <c r="H104" i="27" s="1"/>
  <c r="E103" i="27"/>
  <c r="F103" i="27" s="1"/>
  <c r="H103" i="27" s="1"/>
  <c r="E102" i="27"/>
  <c r="F102" i="27" s="1"/>
  <c r="H102" i="27" s="1"/>
  <c r="E101" i="27"/>
  <c r="F101" i="27" s="1"/>
  <c r="H101" i="27" s="1"/>
  <c r="E100" i="27"/>
  <c r="F100" i="27" s="1"/>
  <c r="H100" i="27" s="1"/>
  <c r="E99" i="27"/>
  <c r="F99" i="27" s="1"/>
  <c r="H99" i="27" s="1"/>
  <c r="E98" i="27"/>
  <c r="F98" i="27" s="1"/>
  <c r="H98" i="27" s="1"/>
  <c r="E97" i="27"/>
  <c r="F97" i="27" s="1"/>
  <c r="H97" i="27" s="1"/>
  <c r="E96" i="27"/>
  <c r="F96" i="27" s="1"/>
  <c r="H96" i="27" s="1"/>
  <c r="E95" i="27"/>
  <c r="F95" i="27" s="1"/>
  <c r="H95" i="27" s="1"/>
  <c r="E94" i="27"/>
  <c r="F94" i="27" s="1"/>
  <c r="H94" i="27" s="1"/>
  <c r="E93" i="27"/>
  <c r="F93" i="27" s="1"/>
  <c r="H93" i="27" s="1"/>
  <c r="E92" i="27"/>
  <c r="F92" i="27" s="1"/>
  <c r="H92" i="27" s="1"/>
  <c r="E91" i="27"/>
  <c r="F91" i="27" s="1"/>
  <c r="H91" i="27" s="1"/>
  <c r="E90" i="27"/>
  <c r="F90" i="27" s="1"/>
  <c r="H90" i="27" s="1"/>
  <c r="E89" i="27"/>
  <c r="F89" i="27" s="1"/>
  <c r="H89" i="27" s="1"/>
  <c r="E88" i="27"/>
  <c r="F88" i="27" s="1"/>
  <c r="H88" i="27" s="1"/>
  <c r="E87" i="27"/>
  <c r="F87" i="27" s="1"/>
  <c r="H87" i="27" s="1"/>
  <c r="E86" i="27"/>
  <c r="F86" i="27" s="1"/>
  <c r="H86" i="27" s="1"/>
  <c r="E85" i="27"/>
  <c r="F85" i="27" s="1"/>
  <c r="H85" i="27" s="1"/>
  <c r="E84" i="27"/>
  <c r="F84" i="27" s="1"/>
  <c r="H84" i="27" s="1"/>
  <c r="E83" i="27"/>
  <c r="F83" i="27" s="1"/>
  <c r="H83" i="27" s="1"/>
  <c r="E82" i="27"/>
  <c r="F82" i="27" s="1"/>
  <c r="H82" i="27" s="1"/>
  <c r="E81" i="27"/>
  <c r="F81" i="27" s="1"/>
  <c r="H81" i="27" s="1"/>
  <c r="E80" i="27"/>
  <c r="F80" i="27" s="1"/>
  <c r="H80" i="27" s="1"/>
  <c r="E79" i="27"/>
  <c r="F79" i="27" s="1"/>
  <c r="H79" i="27" s="1"/>
  <c r="E78" i="27"/>
  <c r="F78" i="27" s="1"/>
  <c r="H78" i="27" s="1"/>
  <c r="E77" i="27"/>
  <c r="F77" i="27" s="1"/>
  <c r="H77" i="27" s="1"/>
  <c r="E76" i="27"/>
  <c r="F76" i="27" s="1"/>
  <c r="H76" i="27" s="1"/>
  <c r="E75" i="27"/>
  <c r="F75" i="27" s="1"/>
  <c r="H75" i="27" s="1"/>
  <c r="E74" i="27"/>
  <c r="F74" i="27" s="1"/>
  <c r="H74" i="27" s="1"/>
  <c r="E73" i="27"/>
  <c r="F73" i="27" s="1"/>
  <c r="H73" i="27" s="1"/>
  <c r="E72" i="27"/>
  <c r="F72" i="27" s="1"/>
  <c r="H72" i="27" s="1"/>
  <c r="E71" i="27"/>
  <c r="F71" i="27" s="1"/>
  <c r="H71" i="27" s="1"/>
  <c r="E70" i="27"/>
  <c r="F70" i="27" s="1"/>
  <c r="H70" i="27" s="1"/>
  <c r="E69" i="27"/>
  <c r="F69" i="27" s="1"/>
  <c r="H69" i="27" s="1"/>
  <c r="E68" i="27"/>
  <c r="F68" i="27" s="1"/>
  <c r="H68" i="27" s="1"/>
  <c r="E67" i="27"/>
  <c r="F67" i="27" s="1"/>
  <c r="H67" i="27" s="1"/>
  <c r="E66" i="27"/>
  <c r="F66" i="27" s="1"/>
  <c r="H66" i="27" s="1"/>
  <c r="E65" i="27"/>
  <c r="F65" i="27" s="1"/>
  <c r="H65" i="27" s="1"/>
  <c r="E64" i="27"/>
  <c r="F64" i="27" s="1"/>
  <c r="H64" i="27" s="1"/>
  <c r="E63" i="27"/>
  <c r="F63" i="27" s="1"/>
  <c r="H63" i="27" s="1"/>
  <c r="E62" i="27"/>
  <c r="F62" i="27" s="1"/>
  <c r="H62" i="27" s="1"/>
  <c r="E61" i="27"/>
  <c r="F61" i="27" s="1"/>
  <c r="H61" i="27" s="1"/>
  <c r="E60" i="27"/>
  <c r="F60" i="27" s="1"/>
  <c r="H60" i="27" s="1"/>
  <c r="E59" i="27"/>
  <c r="F59" i="27" s="1"/>
  <c r="H59" i="27" s="1"/>
  <c r="E58" i="27"/>
  <c r="F58" i="27" s="1"/>
  <c r="H58" i="27" s="1"/>
  <c r="E57" i="27"/>
  <c r="F57" i="27" s="1"/>
  <c r="H57" i="27" s="1"/>
  <c r="E56" i="27"/>
  <c r="F56" i="27" s="1"/>
  <c r="H56" i="27" s="1"/>
  <c r="E55" i="27"/>
  <c r="F55" i="27" s="1"/>
  <c r="H55" i="27" s="1"/>
  <c r="E54" i="27"/>
  <c r="F54" i="27" s="1"/>
  <c r="H54" i="27" s="1"/>
  <c r="E53" i="27"/>
  <c r="F53" i="27" s="1"/>
  <c r="H53" i="27" s="1"/>
  <c r="E52" i="27"/>
  <c r="F52" i="27" s="1"/>
  <c r="H52" i="27" s="1"/>
  <c r="E51" i="27"/>
  <c r="F51" i="27" s="1"/>
  <c r="H51" i="27" s="1"/>
  <c r="E50" i="27"/>
  <c r="F50" i="27" s="1"/>
  <c r="H50" i="27" s="1"/>
  <c r="E49" i="27"/>
  <c r="F49" i="27" s="1"/>
  <c r="H49" i="27" s="1"/>
  <c r="E48" i="27"/>
  <c r="F48" i="27" s="1"/>
  <c r="H48" i="27" s="1"/>
  <c r="E47" i="27"/>
  <c r="F47" i="27" s="1"/>
  <c r="H47" i="27" s="1"/>
  <c r="E46" i="27"/>
  <c r="F46" i="27" s="1"/>
  <c r="H46" i="27" s="1"/>
  <c r="E45" i="27"/>
  <c r="F45" i="27" s="1"/>
  <c r="H45" i="27" s="1"/>
  <c r="E44" i="27"/>
  <c r="F44" i="27" s="1"/>
  <c r="H44" i="27" s="1"/>
  <c r="E43" i="27"/>
  <c r="F43" i="27" s="1"/>
  <c r="H43" i="27" s="1"/>
  <c r="E42" i="27"/>
  <c r="F42" i="27" s="1"/>
  <c r="H42" i="27" s="1"/>
  <c r="E41" i="27"/>
  <c r="F41" i="27" s="1"/>
  <c r="H41" i="27" s="1"/>
  <c r="E40" i="27"/>
  <c r="F40" i="27" s="1"/>
  <c r="H40" i="27" s="1"/>
  <c r="E39" i="27"/>
  <c r="F39" i="27" s="1"/>
  <c r="H39" i="27" s="1"/>
  <c r="E38" i="27"/>
  <c r="F38" i="27" s="1"/>
  <c r="H38" i="27" s="1"/>
  <c r="E37" i="27"/>
  <c r="F37" i="27" s="1"/>
  <c r="H37" i="27" s="1"/>
  <c r="E36" i="27"/>
  <c r="F36" i="27" s="1"/>
  <c r="H36" i="27" s="1"/>
  <c r="E35" i="27"/>
  <c r="F35" i="27" s="1"/>
  <c r="H35" i="27" s="1"/>
  <c r="E34" i="27"/>
  <c r="F34" i="27" s="1"/>
  <c r="H34" i="27" s="1"/>
  <c r="E33" i="27"/>
  <c r="F33" i="27" s="1"/>
  <c r="H33" i="27" s="1"/>
  <c r="E32" i="27"/>
  <c r="F32" i="27" s="1"/>
  <c r="H32" i="27" s="1"/>
  <c r="E31" i="27"/>
  <c r="F31" i="27" s="1"/>
  <c r="H31" i="27" s="1"/>
  <c r="E30" i="27"/>
  <c r="F30" i="27" s="1"/>
  <c r="H30" i="27" s="1"/>
  <c r="E29" i="27"/>
  <c r="F29" i="27" s="1"/>
  <c r="H29" i="27" s="1"/>
  <c r="E28" i="27"/>
  <c r="F28" i="27" s="1"/>
  <c r="H28" i="27" s="1"/>
  <c r="E27" i="27"/>
  <c r="F27" i="27" s="1"/>
  <c r="H27" i="27" s="1"/>
  <c r="E26" i="27"/>
  <c r="F26" i="27" s="1"/>
  <c r="H26" i="27" s="1"/>
  <c r="E25" i="27"/>
  <c r="F25" i="27" s="1"/>
  <c r="H25" i="27" s="1"/>
  <c r="E24" i="27"/>
  <c r="F24" i="27" s="1"/>
  <c r="H24" i="27" s="1"/>
  <c r="E23" i="27"/>
  <c r="F23" i="27" s="1"/>
  <c r="H23" i="27" s="1"/>
  <c r="E22" i="27"/>
  <c r="F22" i="27" s="1"/>
  <c r="H22" i="27" s="1"/>
  <c r="E21" i="27"/>
  <c r="F21" i="27" s="1"/>
  <c r="H21" i="27" s="1"/>
  <c r="E20" i="27"/>
  <c r="F20" i="27" s="1"/>
  <c r="H20" i="27" s="1"/>
  <c r="E19" i="27"/>
  <c r="F19" i="27" s="1"/>
  <c r="H19" i="27" s="1"/>
  <c r="E18" i="27"/>
  <c r="F18" i="27" s="1"/>
  <c r="H18" i="27" s="1"/>
  <c r="E17" i="27"/>
  <c r="F17" i="27" s="1"/>
  <c r="H17" i="27" s="1"/>
  <c r="E16" i="27"/>
  <c r="F16" i="27" s="1"/>
  <c r="H16" i="27" s="1"/>
  <c r="E15" i="27"/>
  <c r="F15" i="27" s="1"/>
  <c r="H15" i="27" s="1"/>
  <c r="E14" i="27"/>
  <c r="F14" i="27" s="1"/>
  <c r="H14" i="27" s="1"/>
  <c r="E13" i="27"/>
  <c r="F13" i="27" s="1"/>
  <c r="H13" i="27" s="1"/>
  <c r="E12" i="27"/>
  <c r="F12" i="27" s="1"/>
  <c r="H12" i="27" s="1"/>
  <c r="E11" i="27"/>
  <c r="F11" i="27" s="1"/>
  <c r="H11" i="27" s="1"/>
  <c r="E10" i="27"/>
  <c r="F10" i="27" s="1"/>
  <c r="H10" i="27" s="1"/>
  <c r="E9" i="27"/>
  <c r="F9" i="27" s="1"/>
  <c r="H9" i="27" s="1"/>
  <c r="H116" i="27" l="1"/>
  <c r="L116" i="27"/>
  <c r="N158" i="27"/>
  <c r="H158" i="27"/>
  <c r="L105" i="27"/>
  <c r="H105" i="27"/>
  <c r="N155" i="27"/>
  <c r="L155" i="27"/>
  <c r="H155" i="27"/>
  <c r="H161" i="27"/>
  <c r="N161" i="27"/>
  <c r="L158" i="27"/>
  <c r="D16" i="7" l="1"/>
  <c r="D11" i="7"/>
  <c r="D13" i="7"/>
  <c r="D15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E11" i="19" l="1"/>
  <c r="E12" i="19"/>
  <c r="E13" i="19"/>
  <c r="E14" i="19"/>
  <c r="E15" i="19"/>
  <c r="E16" i="19"/>
  <c r="E17" i="19"/>
  <c r="E10" i="19"/>
  <c r="D11" i="18"/>
  <c r="E11" i="18" s="1"/>
  <c r="D12" i="18"/>
  <c r="E12" i="18" s="1"/>
  <c r="D13" i="18"/>
  <c r="E13" i="18" s="1"/>
  <c r="D10" i="18"/>
  <c r="E10" i="18" s="1"/>
  <c r="D11" i="17"/>
  <c r="D12" i="17"/>
  <c r="D13" i="17"/>
  <c r="D14" i="17"/>
  <c r="D15" i="17"/>
  <c r="D16" i="17"/>
  <c r="D10" i="17"/>
  <c r="E10" i="13" l="1"/>
  <c r="E11" i="13"/>
  <c r="E12" i="13"/>
  <c r="E13" i="13"/>
  <c r="E14" i="13"/>
  <c r="D24" i="24" l="1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27" i="22" l="1"/>
  <c r="E27" i="22" s="1"/>
  <c r="C27" i="22"/>
  <c r="D26" i="22"/>
  <c r="E26" i="22" s="1"/>
  <c r="C26" i="22"/>
  <c r="D25" i="22"/>
  <c r="E25" i="22" s="1"/>
  <c r="C25" i="22"/>
  <c r="D24" i="22"/>
  <c r="E24" i="22" s="1"/>
  <c r="C24" i="22"/>
  <c r="D23" i="22"/>
  <c r="E23" i="22" s="1"/>
  <c r="C23" i="22"/>
  <c r="D22" i="22"/>
  <c r="E22" i="22" s="1"/>
  <c r="C22" i="22"/>
  <c r="D21" i="22"/>
  <c r="E21" i="22" s="1"/>
  <c r="C21" i="22"/>
  <c r="D20" i="22"/>
  <c r="E20" i="22" s="1"/>
  <c r="C20" i="22"/>
  <c r="D19" i="22"/>
  <c r="E19" i="22" s="1"/>
  <c r="C19" i="22"/>
  <c r="D18" i="22"/>
  <c r="E18" i="22" s="1"/>
  <c r="C18" i="22"/>
  <c r="D17" i="22"/>
  <c r="E17" i="22" s="1"/>
  <c r="C17" i="22"/>
  <c r="D16" i="22"/>
  <c r="E16" i="22" s="1"/>
  <c r="C16" i="22"/>
  <c r="D12" i="15" l="1"/>
  <c r="E12" i="15" s="1"/>
  <c r="D13" i="15"/>
  <c r="E13" i="15" s="1"/>
  <c r="D11" i="15"/>
  <c r="E11" i="15" s="1"/>
  <c r="D291" i="8" l="1"/>
  <c r="E291" i="8" s="1"/>
  <c r="F291" i="8" l="1"/>
  <c r="G291" i="8" s="1"/>
  <c r="D10" i="6"/>
  <c r="D11" i="6"/>
  <c r="E62" i="12" l="1"/>
  <c r="F62" i="12" s="1"/>
  <c r="C62" i="12"/>
  <c r="E61" i="12"/>
  <c r="F61" i="12" s="1"/>
  <c r="C61" i="12"/>
  <c r="E60" i="12"/>
  <c r="F60" i="12" s="1"/>
  <c r="E59" i="12"/>
  <c r="F59" i="12" s="1"/>
  <c r="E58" i="12"/>
  <c r="F58" i="12" s="1"/>
  <c r="E57" i="12"/>
  <c r="F57" i="12" s="1"/>
  <c r="E56" i="12"/>
  <c r="F56" i="12" s="1"/>
  <c r="E55" i="12"/>
  <c r="F55" i="12" s="1"/>
  <c r="E54" i="12"/>
  <c r="F54" i="12" s="1"/>
  <c r="E53" i="12"/>
  <c r="F53" i="12" s="1"/>
  <c r="E52" i="12"/>
  <c r="F52" i="12" s="1"/>
  <c r="E51" i="12"/>
  <c r="F51" i="12" s="1"/>
  <c r="E50" i="12"/>
  <c r="F50" i="12" s="1"/>
  <c r="E49" i="12"/>
  <c r="F49" i="12" s="1"/>
  <c r="E48" i="12"/>
  <c r="F48" i="12" s="1"/>
  <c r="E47" i="12"/>
  <c r="F47" i="12" s="1"/>
  <c r="E46" i="12"/>
  <c r="F46" i="12" s="1"/>
  <c r="E45" i="12"/>
  <c r="F45" i="12" s="1"/>
  <c r="E44" i="12"/>
  <c r="F44" i="12" s="1"/>
  <c r="E43" i="12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F13" i="12"/>
  <c r="F12" i="12"/>
  <c r="F11" i="12"/>
  <c r="E19" i="11" l="1"/>
  <c r="E18" i="11"/>
  <c r="C18" i="11"/>
  <c r="C16" i="11"/>
  <c r="E15" i="11"/>
  <c r="E13" i="11"/>
  <c r="C13" i="11"/>
  <c r="C14" i="11" s="1"/>
  <c r="C15" i="11" s="1"/>
  <c r="A13" i="11"/>
  <c r="A14" i="11" s="1"/>
  <c r="A15" i="11" s="1"/>
  <c r="A16" i="11" s="1"/>
  <c r="A17" i="11" s="1"/>
  <c r="A18" i="11" s="1"/>
  <c r="A19" i="11" s="1"/>
  <c r="A20" i="11" s="1"/>
  <c r="A21" i="11" s="1"/>
  <c r="C12" i="11"/>
  <c r="E12" i="11" l="1"/>
  <c r="E20" i="11"/>
  <c r="E14" i="11"/>
  <c r="E16" i="11"/>
  <c r="E17" i="11"/>
  <c r="E21" i="11"/>
  <c r="E126" i="10" l="1"/>
  <c r="E125" i="10"/>
  <c r="E124" i="10"/>
</calcChain>
</file>

<file path=xl/sharedStrings.xml><?xml version="1.0" encoding="utf-8"?>
<sst xmlns="http://schemas.openxmlformats.org/spreadsheetml/2006/main" count="2739" uniqueCount="2244">
  <si>
    <t xml:space="preserve">Наименование </t>
  </si>
  <si>
    <t>Цена                      без НДС, за 1шт</t>
  </si>
  <si>
    <t>Цена                            с НДС, за 1шт</t>
  </si>
  <si>
    <t>ПБ на изв (новый альбом)</t>
  </si>
  <si>
    <t>№ п/п</t>
  </si>
  <si>
    <t>Утверждаю:</t>
  </si>
  <si>
    <t>Директор</t>
  </si>
  <si>
    <t>ПАО "Орелстрой"</t>
  </si>
  <si>
    <t>для коммерческих заказов</t>
  </si>
  <si>
    <t>Наименование</t>
  </si>
  <si>
    <t>Ед. изм.</t>
  </si>
  <si>
    <t>Марка бетона</t>
  </si>
  <si>
    <t>ПК 72-12-8</t>
  </si>
  <si>
    <t>ПК 72-15-8</t>
  </si>
  <si>
    <t>ФБС 9.3.6-т</t>
  </si>
  <si>
    <t>ФБС 9.4.3-т</t>
  </si>
  <si>
    <t>ФБС 9.4.6-т</t>
  </si>
  <si>
    <t>ФБС 9.5.6-т</t>
  </si>
  <si>
    <t>ФБС 9.6.6-т</t>
  </si>
  <si>
    <t>ФБС 12.3.3-т</t>
  </si>
  <si>
    <t>ФБС 12.3.6-т</t>
  </si>
  <si>
    <t>ФБС 12.4.3-т</t>
  </si>
  <si>
    <t>ФБС 12.4.6-т</t>
  </si>
  <si>
    <t>ФБС 12.5.3-т</t>
  </si>
  <si>
    <t>ФБС 12.5.6-т</t>
  </si>
  <si>
    <t>ФБС 12.6.3-т</t>
  </si>
  <si>
    <t>ФБС 12.6.6-т</t>
  </si>
  <si>
    <t>ФБС 24.4.3-т</t>
  </si>
  <si>
    <t>ФБС 24.4.6-т</t>
  </si>
  <si>
    <t>ФБС 24.3.3-т</t>
  </si>
  <si>
    <t>ФБС 24.3.6-т</t>
  </si>
  <si>
    <t>ФБС 24.5.3-т</t>
  </si>
  <si>
    <t>ФБС 24.5.6-т</t>
  </si>
  <si>
    <t>ФБС 24.6.3-т</t>
  </si>
  <si>
    <t>ФБС 24.6.6-т</t>
  </si>
  <si>
    <t>№ п/п сметы</t>
  </si>
  <si>
    <t>Наименование  продукции</t>
  </si>
  <si>
    <t>Марка</t>
  </si>
  <si>
    <r>
      <t>Цена руб. без НДС за 1 м</t>
    </r>
    <r>
      <rPr>
        <vertAlign val="superscript"/>
        <sz val="10"/>
        <rFont val="Arial Cyr"/>
        <family val="1"/>
        <charset val="204"/>
      </rPr>
      <t>3</t>
    </r>
    <r>
      <rPr>
        <sz val="10"/>
        <rFont val="Arial Cyr"/>
        <family val="1"/>
        <charset val="204"/>
      </rPr>
      <t xml:space="preserve">   в летнее время</t>
    </r>
  </si>
  <si>
    <r>
      <t>Цена руб.                           с НДС                                         за 1 м</t>
    </r>
    <r>
      <rPr>
        <vertAlign val="superscript"/>
        <sz val="10"/>
        <rFont val="Arial Cyr"/>
        <family val="1"/>
        <charset val="204"/>
      </rPr>
      <t xml:space="preserve">3                               </t>
    </r>
    <r>
      <rPr>
        <sz val="10"/>
        <rFont val="Arial Cyr"/>
        <family val="1"/>
        <charset val="204"/>
      </rPr>
      <t xml:space="preserve">в летнее время </t>
    </r>
  </si>
  <si>
    <r>
      <t>Цена руб. без НДС за 1 м</t>
    </r>
    <r>
      <rPr>
        <vertAlign val="superscript"/>
        <sz val="10"/>
        <rFont val="Arial Cyr"/>
        <family val="1"/>
        <charset val="204"/>
      </rPr>
      <t>3</t>
    </r>
    <r>
      <rPr>
        <sz val="10"/>
        <rFont val="Arial Cyr"/>
        <family val="1"/>
        <charset val="204"/>
      </rPr>
      <t xml:space="preserve"> в зимнее время</t>
    </r>
  </si>
  <si>
    <r>
      <t>Цена руб.                               с НДС                                    за 1 м</t>
    </r>
    <r>
      <rPr>
        <vertAlign val="superscript"/>
        <sz val="10"/>
        <rFont val="Arial Cyr"/>
        <family val="1"/>
        <charset val="204"/>
      </rPr>
      <t xml:space="preserve">3                              </t>
    </r>
    <r>
      <rPr>
        <sz val="10"/>
        <rFont val="Arial Cyr"/>
        <family val="1"/>
        <charset val="204"/>
      </rPr>
      <t xml:space="preserve">в зимнее время </t>
    </r>
  </si>
  <si>
    <t>Бетон тяжелый на известняковом щебне</t>
  </si>
  <si>
    <t>1.1</t>
  </si>
  <si>
    <t>В 3,5</t>
  </si>
  <si>
    <t>М50</t>
  </si>
  <si>
    <t>1.2</t>
  </si>
  <si>
    <t>В 7,5</t>
  </si>
  <si>
    <t>М100</t>
  </si>
  <si>
    <t>1.3</t>
  </si>
  <si>
    <t>В7,5 F50</t>
  </si>
  <si>
    <t>М100 Ф50</t>
  </si>
  <si>
    <t>1.4</t>
  </si>
  <si>
    <t xml:space="preserve">B7,5 W2 </t>
  </si>
  <si>
    <t xml:space="preserve">М100 В2 </t>
  </si>
  <si>
    <t>1.5</t>
  </si>
  <si>
    <t>B7,5 W2 F50</t>
  </si>
  <si>
    <t>М100 В2 Ф50</t>
  </si>
  <si>
    <t>1.6</t>
  </si>
  <si>
    <t>B7,5 W4</t>
  </si>
  <si>
    <t>М100 В4</t>
  </si>
  <si>
    <t>1.7</t>
  </si>
  <si>
    <t>B7,5 W4 F50</t>
  </si>
  <si>
    <t>М100 В4 Ф50</t>
  </si>
  <si>
    <t>1.8</t>
  </si>
  <si>
    <t>B12,5</t>
  </si>
  <si>
    <t>М150</t>
  </si>
  <si>
    <t>1.9</t>
  </si>
  <si>
    <t>B12,5 F50</t>
  </si>
  <si>
    <t>М150 Ф50</t>
  </si>
  <si>
    <t>1.10</t>
  </si>
  <si>
    <t xml:space="preserve">B12,5 W2 </t>
  </si>
  <si>
    <t xml:space="preserve">М150 В2 </t>
  </si>
  <si>
    <t>1.11</t>
  </si>
  <si>
    <t>B12,5 W2 F50</t>
  </si>
  <si>
    <t>М150 В2 Ф50</t>
  </si>
  <si>
    <t>1.12</t>
  </si>
  <si>
    <t>В12,5 W4</t>
  </si>
  <si>
    <t>М150 В4</t>
  </si>
  <si>
    <t>1.13</t>
  </si>
  <si>
    <t>В12,5 W4 F50</t>
  </si>
  <si>
    <t>М150 В4 Ф50</t>
  </si>
  <si>
    <t>1.14</t>
  </si>
  <si>
    <t>B12,5 F150</t>
  </si>
  <si>
    <t>М150 Ф150</t>
  </si>
  <si>
    <t>1.15</t>
  </si>
  <si>
    <t>B15</t>
  </si>
  <si>
    <t>М200</t>
  </si>
  <si>
    <t>1.16</t>
  </si>
  <si>
    <t>B15 F50</t>
  </si>
  <si>
    <t>М200 Ф50</t>
  </si>
  <si>
    <t>1.17</t>
  </si>
  <si>
    <t xml:space="preserve">B15 W2 </t>
  </si>
  <si>
    <t xml:space="preserve">М200 В2 </t>
  </si>
  <si>
    <t>1.18</t>
  </si>
  <si>
    <t>B15 W2 F50</t>
  </si>
  <si>
    <t>М200 В2 Ф50</t>
  </si>
  <si>
    <t>1.19</t>
  </si>
  <si>
    <t>B15 W4</t>
  </si>
  <si>
    <t xml:space="preserve">М200 В4 </t>
  </si>
  <si>
    <t>1.20</t>
  </si>
  <si>
    <t>B15 W4 F50</t>
  </si>
  <si>
    <t>М200 В4 Ф50</t>
  </si>
  <si>
    <t>1.21</t>
  </si>
  <si>
    <t>B20</t>
  </si>
  <si>
    <t>М250</t>
  </si>
  <si>
    <t>1.22</t>
  </si>
  <si>
    <t>B20 F50</t>
  </si>
  <si>
    <t>М250 Ф50</t>
  </si>
  <si>
    <t>1.23</t>
  </si>
  <si>
    <t>B20 W2</t>
  </si>
  <si>
    <t>М250 В2</t>
  </si>
  <si>
    <t>1.24</t>
  </si>
  <si>
    <t>B20 W2 F50</t>
  </si>
  <si>
    <t>М250 В2 Ф50</t>
  </si>
  <si>
    <t>1.25</t>
  </si>
  <si>
    <t>B20 W4</t>
  </si>
  <si>
    <t xml:space="preserve">М250 В4 </t>
  </si>
  <si>
    <t>1.26</t>
  </si>
  <si>
    <t>B20 W4 F50</t>
  </si>
  <si>
    <t>М250 В4 Ф50</t>
  </si>
  <si>
    <t>1.27</t>
  </si>
  <si>
    <t xml:space="preserve">B22,5 </t>
  </si>
  <si>
    <t>М300</t>
  </si>
  <si>
    <t>1.28</t>
  </si>
  <si>
    <t>B22,5 F50</t>
  </si>
  <si>
    <t>М300 Ф50</t>
  </si>
  <si>
    <t>1.29</t>
  </si>
  <si>
    <t>B22,5 W2</t>
  </si>
  <si>
    <t>М300 В2</t>
  </si>
  <si>
    <t>1.30</t>
  </si>
  <si>
    <t>B22,5 W2 F50</t>
  </si>
  <si>
    <t>М300 В2 Ф50</t>
  </si>
  <si>
    <t>1.31</t>
  </si>
  <si>
    <t>B22,5 W4</t>
  </si>
  <si>
    <t>М300 В4</t>
  </si>
  <si>
    <t>1.32</t>
  </si>
  <si>
    <t>B22,5 W4 F50</t>
  </si>
  <si>
    <t>М300 В4 Ф50</t>
  </si>
  <si>
    <t>Бетон тяжелый на гранитном щебне</t>
  </si>
  <si>
    <t>2.1</t>
  </si>
  <si>
    <t>B7,5</t>
  </si>
  <si>
    <t>2.2</t>
  </si>
  <si>
    <t>B7,5 F50</t>
  </si>
  <si>
    <t>2.3</t>
  </si>
  <si>
    <t>B7,5 F75</t>
  </si>
  <si>
    <t>М100 Ф75</t>
  </si>
  <si>
    <t>2.4</t>
  </si>
  <si>
    <t>B7,5 F100</t>
  </si>
  <si>
    <t>М100 Ф100</t>
  </si>
  <si>
    <t>2.5</t>
  </si>
  <si>
    <t>B7,5 F150</t>
  </si>
  <si>
    <t>М100 Ф150</t>
  </si>
  <si>
    <t>2.6</t>
  </si>
  <si>
    <t>B7,5 W2</t>
  </si>
  <si>
    <t>М100 В2</t>
  </si>
  <si>
    <t>2.7</t>
  </si>
  <si>
    <t>2.8</t>
  </si>
  <si>
    <t>B7,5 W2 F75</t>
  </si>
  <si>
    <t>М100 В2 Ф75</t>
  </si>
  <si>
    <t>2.9</t>
  </si>
  <si>
    <t>B7,5 W2 F100</t>
  </si>
  <si>
    <t>М100 В2 Ф100</t>
  </si>
  <si>
    <t>2.10</t>
  </si>
  <si>
    <t>B7,5 W2 F150</t>
  </si>
  <si>
    <t>М100 В2 Ф150</t>
  </si>
  <si>
    <t>2.11</t>
  </si>
  <si>
    <t xml:space="preserve">В7,5 W4 </t>
  </si>
  <si>
    <t xml:space="preserve">М100 В4 </t>
  </si>
  <si>
    <t>2.12</t>
  </si>
  <si>
    <t>В7,5 W4 F50</t>
  </si>
  <si>
    <t>2.13</t>
  </si>
  <si>
    <t>В7,5 W4 F75</t>
  </si>
  <si>
    <t>М100 В4 Ф75</t>
  </si>
  <si>
    <t>2.14</t>
  </si>
  <si>
    <t>В7,5 W4 F100</t>
  </si>
  <si>
    <t>М100 В4 Ф100</t>
  </si>
  <si>
    <t>2.15</t>
  </si>
  <si>
    <t>В7,5 W4 F150</t>
  </si>
  <si>
    <t>М100 В4 Ф150</t>
  </si>
  <si>
    <t>2.16</t>
  </si>
  <si>
    <t xml:space="preserve">B7,5 W6 </t>
  </si>
  <si>
    <t>М100 В6</t>
  </si>
  <si>
    <t>2.17</t>
  </si>
  <si>
    <t>B7,5 W6 F50</t>
  </si>
  <si>
    <t>М100 В6 Ф50</t>
  </si>
  <si>
    <t>2.18</t>
  </si>
  <si>
    <t>B7,5 W6 F75</t>
  </si>
  <si>
    <t>М100 В6 Ф75</t>
  </si>
  <si>
    <t>2.19</t>
  </si>
  <si>
    <t>B7,5 W6 F100</t>
  </si>
  <si>
    <t>М100 В6 Ф100</t>
  </si>
  <si>
    <t>2.20</t>
  </si>
  <si>
    <t>B7,5 W6 F150</t>
  </si>
  <si>
    <t>М100 В6 Ф150</t>
  </si>
  <si>
    <t>2.21</t>
  </si>
  <si>
    <t>B7,5 W6 F200</t>
  </si>
  <si>
    <t>М100 В6 Ф200</t>
  </si>
  <si>
    <t>2.22</t>
  </si>
  <si>
    <t>2.23</t>
  </si>
  <si>
    <t>2.24</t>
  </si>
  <si>
    <t>B12,5 F75</t>
  </si>
  <si>
    <t>М150 Ф75</t>
  </si>
  <si>
    <t>2.25</t>
  </si>
  <si>
    <t>B12,5 F100</t>
  </si>
  <si>
    <t>М150 Ф100</t>
  </si>
  <si>
    <t>2.26</t>
  </si>
  <si>
    <t>2.27</t>
  </si>
  <si>
    <t>В12,5 W2</t>
  </si>
  <si>
    <t>М150 В2</t>
  </si>
  <si>
    <t>2.28</t>
  </si>
  <si>
    <t>2.29</t>
  </si>
  <si>
    <t>В12,5 W4 F75</t>
  </si>
  <si>
    <t>М150 В2 Ф75</t>
  </si>
  <si>
    <t>2.30</t>
  </si>
  <si>
    <t>В12,5 W4 F100</t>
  </si>
  <si>
    <t>М150 В2 Ф100</t>
  </si>
  <si>
    <t>2.31</t>
  </si>
  <si>
    <t>В12,5 W4 F150</t>
  </si>
  <si>
    <t>М150 В2 Ф150</t>
  </si>
  <si>
    <t>2.32</t>
  </si>
  <si>
    <t>2.33</t>
  </si>
  <si>
    <t>2.34</t>
  </si>
  <si>
    <t>М150 В4 Ф75</t>
  </si>
  <si>
    <t>2.35</t>
  </si>
  <si>
    <t>М150 В4 Ф100</t>
  </si>
  <si>
    <t>2.36</t>
  </si>
  <si>
    <t>М150 В4 Ф150</t>
  </si>
  <si>
    <t>2.37</t>
  </si>
  <si>
    <t>B12,5 W6</t>
  </si>
  <si>
    <t>М150 В6</t>
  </si>
  <si>
    <t>2.38</t>
  </si>
  <si>
    <t>B12,5 W6 F50</t>
  </si>
  <si>
    <t>М150 В6 Ф50</t>
  </si>
  <si>
    <t>2.39</t>
  </si>
  <si>
    <t>B12,5 W6 F75</t>
  </si>
  <si>
    <t>М150 В6 Ф75</t>
  </si>
  <si>
    <t>2.40</t>
  </si>
  <si>
    <t>B12,5 W6 F100</t>
  </si>
  <si>
    <t>М150 В6 Ф100</t>
  </si>
  <si>
    <t>2.41</t>
  </si>
  <si>
    <t>B12,5 W6 F150</t>
  </si>
  <si>
    <t>М150 В6 Ф150</t>
  </si>
  <si>
    <t>2.42</t>
  </si>
  <si>
    <t>B12,5 W6 F200</t>
  </si>
  <si>
    <t>М150 В6 Ф200</t>
  </si>
  <si>
    <t>2.43</t>
  </si>
  <si>
    <t>2.44</t>
  </si>
  <si>
    <t>2.45</t>
  </si>
  <si>
    <t>B15 F75</t>
  </si>
  <si>
    <t>М200 Ф75</t>
  </si>
  <si>
    <t>2.46</t>
  </si>
  <si>
    <t>B15 F100</t>
  </si>
  <si>
    <t>М200 Ф100</t>
  </si>
  <si>
    <t>2.47</t>
  </si>
  <si>
    <t>B15 F150</t>
  </si>
  <si>
    <t>М200 Ф150</t>
  </si>
  <si>
    <t>2.182</t>
  </si>
  <si>
    <t>B15 F200</t>
  </si>
  <si>
    <t>М200 Ф200</t>
  </si>
  <si>
    <t>2.48</t>
  </si>
  <si>
    <t>B15 W2</t>
  </si>
  <si>
    <t>2.49</t>
  </si>
  <si>
    <t>2.50</t>
  </si>
  <si>
    <t>B15 W2 F75</t>
  </si>
  <si>
    <t>М200 В2 Ф75</t>
  </si>
  <si>
    <t>2.51</t>
  </si>
  <si>
    <t>B15 W2 F100</t>
  </si>
  <si>
    <t>М200 В2 Ф100</t>
  </si>
  <si>
    <t>2.52</t>
  </si>
  <si>
    <t>B15 W2 F150</t>
  </si>
  <si>
    <t>М200 В2 Ф150</t>
  </si>
  <si>
    <t>2.53</t>
  </si>
  <si>
    <t>М200 В4</t>
  </si>
  <si>
    <t>2.54</t>
  </si>
  <si>
    <t>2.55</t>
  </si>
  <si>
    <t>B15 W4 F75</t>
  </si>
  <si>
    <t>М200 В4 Ф75</t>
  </si>
  <si>
    <t>2.56</t>
  </si>
  <si>
    <t>B15 W4 F100</t>
  </si>
  <si>
    <t>М200 В4 Ф100</t>
  </si>
  <si>
    <t>2.57</t>
  </si>
  <si>
    <t>B15 W4 F150</t>
  </si>
  <si>
    <t>М200 В4 Ф150</t>
  </si>
  <si>
    <t>2.58</t>
  </si>
  <si>
    <t>B15 W6</t>
  </si>
  <si>
    <t>М200 В6</t>
  </si>
  <si>
    <t>2.59</t>
  </si>
  <si>
    <t>B15 W6 F50</t>
  </si>
  <si>
    <t>М200 В6 Ф50</t>
  </si>
  <si>
    <t>2.60</t>
  </si>
  <si>
    <t>B15 W6 F75</t>
  </si>
  <si>
    <t>М200 В6 Ф75</t>
  </si>
  <si>
    <t>2.61</t>
  </si>
  <si>
    <t>B15 W6 F100</t>
  </si>
  <si>
    <t>М200 В6 Ф100</t>
  </si>
  <si>
    <t>2.62</t>
  </si>
  <si>
    <t>В15 W6 F150</t>
  </si>
  <si>
    <t>М200 В6 Ф150</t>
  </si>
  <si>
    <t>2.63</t>
  </si>
  <si>
    <t>В20 F50</t>
  </si>
  <si>
    <t>2.64</t>
  </si>
  <si>
    <t>В20 F75</t>
  </si>
  <si>
    <t>М250 Ф75</t>
  </si>
  <si>
    <t>2.65</t>
  </si>
  <si>
    <t>В20 F100</t>
  </si>
  <si>
    <t>М250 Ф100</t>
  </si>
  <si>
    <t>2.66</t>
  </si>
  <si>
    <t>В20 F150</t>
  </si>
  <si>
    <t>М250 Ф150</t>
  </si>
  <si>
    <t>2.67</t>
  </si>
  <si>
    <t>В20 W2</t>
  </si>
  <si>
    <t>2.68</t>
  </si>
  <si>
    <t>В20 W2 F50</t>
  </si>
  <si>
    <t>2.69</t>
  </si>
  <si>
    <t>В20 W2 F75</t>
  </si>
  <si>
    <t>М250 В2 Ф75</t>
  </si>
  <si>
    <t>2.70</t>
  </si>
  <si>
    <t>В20 W2 F100</t>
  </si>
  <si>
    <t>М250 В2 Ф100</t>
  </si>
  <si>
    <t>2.71</t>
  </si>
  <si>
    <t>В20 W2 F150</t>
  </si>
  <si>
    <t>М250 В2 Ф150</t>
  </si>
  <si>
    <t>2.72</t>
  </si>
  <si>
    <t>М250 В4</t>
  </si>
  <si>
    <t>2.73</t>
  </si>
  <si>
    <t>2.74</t>
  </si>
  <si>
    <t>B20 W4 F75</t>
  </si>
  <si>
    <t>М250 В4 Ф75</t>
  </si>
  <si>
    <t>2.75</t>
  </si>
  <si>
    <t>B20 W4 F100</t>
  </si>
  <si>
    <t>М250 В4 Ф100</t>
  </si>
  <si>
    <t>2.76</t>
  </si>
  <si>
    <t>B20 W4 F150</t>
  </si>
  <si>
    <t>М250 В4 Ф150</t>
  </si>
  <si>
    <t>2.77</t>
  </si>
  <si>
    <t>B20 W6</t>
  </si>
  <si>
    <t>М250 В6</t>
  </si>
  <si>
    <t>2.78</t>
  </si>
  <si>
    <t>B20 W6 F50</t>
  </si>
  <si>
    <t>М250 В6 Ф50</t>
  </si>
  <si>
    <t>2.79</t>
  </si>
  <si>
    <t>B20 W6 F75</t>
  </si>
  <si>
    <t>М250 В6 Ф75</t>
  </si>
  <si>
    <t>2.80</t>
  </si>
  <si>
    <t>B20 W6 F100</t>
  </si>
  <si>
    <t>М250 В6 Ф100</t>
  </si>
  <si>
    <t>2.81</t>
  </si>
  <si>
    <t>B20 W6 F150</t>
  </si>
  <si>
    <t>М250 В6 Ф150</t>
  </si>
  <si>
    <t>2.82</t>
  </si>
  <si>
    <t>B20 W6 F200</t>
  </si>
  <si>
    <t>М250 В6 Ф200</t>
  </si>
  <si>
    <t>2.83</t>
  </si>
  <si>
    <t>B22,5</t>
  </si>
  <si>
    <t>2.84</t>
  </si>
  <si>
    <t>2.85</t>
  </si>
  <si>
    <t>B22,5 F75</t>
  </si>
  <si>
    <t>М300 Ф75</t>
  </si>
  <si>
    <t>2.86</t>
  </si>
  <si>
    <t>B22,5 F100</t>
  </si>
  <si>
    <t>М300 Ф100</t>
  </si>
  <si>
    <t>2.87</t>
  </si>
  <si>
    <t>B22,5 F150</t>
  </si>
  <si>
    <t>М300 Ф150</t>
  </si>
  <si>
    <t>2.88</t>
  </si>
  <si>
    <t>2.89</t>
  </si>
  <si>
    <t>2.90</t>
  </si>
  <si>
    <t>B22,5 W2 F75</t>
  </si>
  <si>
    <t>М300 В2 Ф75</t>
  </si>
  <si>
    <t>2.91</t>
  </si>
  <si>
    <t>B22,5 W2 F100</t>
  </si>
  <si>
    <t>М300 В2 Ф100</t>
  </si>
  <si>
    <t>2.92</t>
  </si>
  <si>
    <t>B22,5 W2 F150</t>
  </si>
  <si>
    <t>М300 В2 Ф150</t>
  </si>
  <si>
    <t>2.93</t>
  </si>
  <si>
    <t>2.94</t>
  </si>
  <si>
    <t>2.95</t>
  </si>
  <si>
    <t>B22,5 W4 F75</t>
  </si>
  <si>
    <t>М300 В4 Ф75</t>
  </si>
  <si>
    <t>2.96</t>
  </si>
  <si>
    <t>B22,5 W4 F100</t>
  </si>
  <si>
    <t>М300 В4 Ф100</t>
  </si>
  <si>
    <t>2.97</t>
  </si>
  <si>
    <t>B22,5 W4 F150</t>
  </si>
  <si>
    <t>М300 В4 Ф150</t>
  </si>
  <si>
    <t>2.98</t>
  </si>
  <si>
    <t>B22,5 W6</t>
  </si>
  <si>
    <t>М300 В6</t>
  </si>
  <si>
    <t>2.99</t>
  </si>
  <si>
    <t>B22,5 W6 F50</t>
  </si>
  <si>
    <t xml:space="preserve">М300 В6 Ф50 </t>
  </si>
  <si>
    <t>2.100</t>
  </si>
  <si>
    <t>B22,5 W6 F75</t>
  </si>
  <si>
    <t xml:space="preserve">М300 В6 Ф75 </t>
  </si>
  <si>
    <t>2.101</t>
  </si>
  <si>
    <t>B22,5 W6 F100</t>
  </si>
  <si>
    <t>М300 В6 Ф100</t>
  </si>
  <si>
    <t>2.102</t>
  </si>
  <si>
    <t>B22,5 W6 F150</t>
  </si>
  <si>
    <t>М300 В6 Ф150</t>
  </si>
  <si>
    <t>2.103</t>
  </si>
  <si>
    <t>B22,5 W6 F200</t>
  </si>
  <si>
    <t>М300 В6 Ф200</t>
  </si>
  <si>
    <t>2.183</t>
  </si>
  <si>
    <t>B22,5 W6 F200 (П3)</t>
  </si>
  <si>
    <t>М300 В6 Ф200 (П3)</t>
  </si>
  <si>
    <t>2.104</t>
  </si>
  <si>
    <t>B25</t>
  </si>
  <si>
    <t>М350</t>
  </si>
  <si>
    <t>2.105</t>
  </si>
  <si>
    <t>B25 F50</t>
  </si>
  <si>
    <t>М350 Ф50</t>
  </si>
  <si>
    <t>2.106</t>
  </si>
  <si>
    <t>B25 F75</t>
  </si>
  <si>
    <t>М350 Ф75</t>
  </si>
  <si>
    <t>2.107</t>
  </si>
  <si>
    <t>B25 F100</t>
  </si>
  <si>
    <t>М350 Ф100</t>
  </si>
  <si>
    <t>2.185</t>
  </si>
  <si>
    <t>B25 F100 ( П 4)</t>
  </si>
  <si>
    <t>М350 Ф100( П4)</t>
  </si>
  <si>
    <t>2.108</t>
  </si>
  <si>
    <t>B25 F150</t>
  </si>
  <si>
    <t>М350 Ф150</t>
  </si>
  <si>
    <t>2.109</t>
  </si>
  <si>
    <t>B25 F200</t>
  </si>
  <si>
    <t>М350 Ф200</t>
  </si>
  <si>
    <t>2.186</t>
  </si>
  <si>
    <t>B25 F300</t>
  </si>
  <si>
    <t>М350 Ф300</t>
  </si>
  <si>
    <t>2.110</t>
  </si>
  <si>
    <t xml:space="preserve">B25 W2 </t>
  </si>
  <si>
    <t xml:space="preserve">М350 В2 </t>
  </si>
  <si>
    <t>2.111</t>
  </si>
  <si>
    <t>B25 W2 F50</t>
  </si>
  <si>
    <t>М350 В2 Ф50</t>
  </si>
  <si>
    <t>2.112</t>
  </si>
  <si>
    <t>B25 W2 F75</t>
  </si>
  <si>
    <t>М350 В2 Ф75</t>
  </si>
  <si>
    <t>2.113</t>
  </si>
  <si>
    <t>B25 W2 F100</t>
  </si>
  <si>
    <t>М350 В2 Ф100</t>
  </si>
  <si>
    <t>2.114</t>
  </si>
  <si>
    <t>B25 W2 F150</t>
  </si>
  <si>
    <t>М350 В2 Ф150</t>
  </si>
  <si>
    <t>2.115</t>
  </si>
  <si>
    <t>B25 W2 F200</t>
  </si>
  <si>
    <t>М350 В2 Ф200</t>
  </si>
  <si>
    <t>2.116</t>
  </si>
  <si>
    <t>B25 W4</t>
  </si>
  <si>
    <t>М350 В4</t>
  </si>
  <si>
    <t>2.117</t>
  </si>
  <si>
    <t>B25 W4 F50</t>
  </si>
  <si>
    <t>М350 В4 Ф50</t>
  </si>
  <si>
    <t>2.118</t>
  </si>
  <si>
    <t>B25 W4 F75</t>
  </si>
  <si>
    <t>М350 В4 Ф75</t>
  </si>
  <si>
    <t>2.119</t>
  </si>
  <si>
    <t>B25 W4 F100</t>
  </si>
  <si>
    <t>М350 В4 Ф100</t>
  </si>
  <si>
    <t>2.120</t>
  </si>
  <si>
    <t>B25 W4 F150</t>
  </si>
  <si>
    <t>М350 В4 Ф150</t>
  </si>
  <si>
    <t>2.121</t>
  </si>
  <si>
    <t>B25 W4 F200</t>
  </si>
  <si>
    <t>М350 В4 Ф200</t>
  </si>
  <si>
    <t>2.122</t>
  </si>
  <si>
    <t>B25 W6</t>
  </si>
  <si>
    <t>М350 В6</t>
  </si>
  <si>
    <t>2.123</t>
  </si>
  <si>
    <t>B25 W6 F50</t>
  </si>
  <si>
    <t>М350 В6 Ф50</t>
  </si>
  <si>
    <t>2.124</t>
  </si>
  <si>
    <t>B25 W6 F75</t>
  </si>
  <si>
    <t>М350 В6 Ф75</t>
  </si>
  <si>
    <t>2.125</t>
  </si>
  <si>
    <t>B25 W6 F100</t>
  </si>
  <si>
    <t>М350 В6 Ф100</t>
  </si>
  <si>
    <t>2.126</t>
  </si>
  <si>
    <t>B25 W6 F150</t>
  </si>
  <si>
    <t>М350 В6 Ф150</t>
  </si>
  <si>
    <t>2.127</t>
  </si>
  <si>
    <t>B25 W6 F200</t>
  </si>
  <si>
    <t>М350 В6 Ф200</t>
  </si>
  <si>
    <t>2.128</t>
  </si>
  <si>
    <t>B25 W8 F75</t>
  </si>
  <si>
    <t>М350 В8 Ф75</t>
  </si>
  <si>
    <t>2.129</t>
  </si>
  <si>
    <t>B25 W8 F100</t>
  </si>
  <si>
    <t>М350 В8 Ф100</t>
  </si>
  <si>
    <t>2.130</t>
  </si>
  <si>
    <t>B25 W8 F150</t>
  </si>
  <si>
    <t>М350 В8 Ф150</t>
  </si>
  <si>
    <t>2.131</t>
  </si>
  <si>
    <t>B30</t>
  </si>
  <si>
    <t>М400</t>
  </si>
  <si>
    <t>2.132</t>
  </si>
  <si>
    <t>B30 F50</t>
  </si>
  <si>
    <t>М400 Ф50</t>
  </si>
  <si>
    <t>2.133</t>
  </si>
  <si>
    <t>B30 F75</t>
  </si>
  <si>
    <t>М400 Ф75</t>
  </si>
  <si>
    <t>2.134</t>
  </si>
  <si>
    <t>B30 F100</t>
  </si>
  <si>
    <t>М400 Ф100</t>
  </si>
  <si>
    <t>2.135</t>
  </si>
  <si>
    <t>B30 F150</t>
  </si>
  <si>
    <t>М400 Ф150</t>
  </si>
  <si>
    <t>2.136</t>
  </si>
  <si>
    <t>B30 F200</t>
  </si>
  <si>
    <t>М400 Ф200</t>
  </si>
  <si>
    <t>2.137</t>
  </si>
  <si>
    <t>B30 F300</t>
  </si>
  <si>
    <t>М400 Ф300</t>
  </si>
  <si>
    <t>2.138</t>
  </si>
  <si>
    <t>B30 W2</t>
  </si>
  <si>
    <t xml:space="preserve">М400 В2 </t>
  </si>
  <si>
    <t>2.139</t>
  </si>
  <si>
    <t>B30 W2 F50</t>
  </si>
  <si>
    <t>М400 В2 Ф50</t>
  </si>
  <si>
    <t>2.140</t>
  </si>
  <si>
    <t>B30 W2 F75</t>
  </si>
  <si>
    <t>М400 В2 Ф75</t>
  </si>
  <si>
    <t>2.141</t>
  </si>
  <si>
    <t>B30 W2 F100</t>
  </si>
  <si>
    <t>М400 В2 Ф100</t>
  </si>
  <si>
    <t>2.142</t>
  </si>
  <si>
    <t>B30 W2 F150</t>
  </si>
  <si>
    <t>М400 В2 Ф150</t>
  </si>
  <si>
    <t>2.143</t>
  </si>
  <si>
    <t>B30 W2 F200</t>
  </si>
  <si>
    <t>М400 В2 Ф200</t>
  </si>
  <si>
    <t>2.144</t>
  </si>
  <si>
    <t>B30 W2 F300</t>
  </si>
  <si>
    <t>М400 В2 Ф300</t>
  </si>
  <si>
    <t>2.145</t>
  </si>
  <si>
    <t>B30 W4</t>
  </si>
  <si>
    <t>М400 В4</t>
  </si>
  <si>
    <t>2.146</t>
  </si>
  <si>
    <t>B30 W4 F50</t>
  </si>
  <si>
    <t>М400 В4 Ф50</t>
  </si>
  <si>
    <t>2.147</t>
  </si>
  <si>
    <t>B30 W4 F75</t>
  </si>
  <si>
    <t>М400 В4 Ф75</t>
  </si>
  <si>
    <t>2.184</t>
  </si>
  <si>
    <t>B30 W4 F75 (П4)</t>
  </si>
  <si>
    <t>М400 В4 Ф75 (П4)</t>
  </si>
  <si>
    <t>2.148</t>
  </si>
  <si>
    <t>B30 W4 F100</t>
  </si>
  <si>
    <t>М400 В4 Ф100</t>
  </si>
  <si>
    <t>2.149</t>
  </si>
  <si>
    <t>B30 W4 F150</t>
  </si>
  <si>
    <t>М400 В4 Ф150</t>
  </si>
  <si>
    <t>2.150</t>
  </si>
  <si>
    <t>B30 W4 F200</t>
  </si>
  <si>
    <t>М400 В4 Ф200</t>
  </si>
  <si>
    <t>2.151</t>
  </si>
  <si>
    <t>B30 W4 F300</t>
  </si>
  <si>
    <t>М400 В4 Ф300</t>
  </si>
  <si>
    <t>2.152</t>
  </si>
  <si>
    <t>B30 W6</t>
  </si>
  <si>
    <t>М400 В6</t>
  </si>
  <si>
    <t>2.153</t>
  </si>
  <si>
    <t>B30 W6 F50</t>
  </si>
  <si>
    <t>М400 В6 Ф50</t>
  </si>
  <si>
    <t>2.154</t>
  </si>
  <si>
    <t>B30 W6 F75</t>
  </si>
  <si>
    <t>М400 В6 Ф75</t>
  </si>
  <si>
    <t>2.155</t>
  </si>
  <si>
    <t>B30 W6 F100</t>
  </si>
  <si>
    <t>М400 В6 Ф100</t>
  </si>
  <si>
    <t>2.156</t>
  </si>
  <si>
    <t>B30 W6 F150</t>
  </si>
  <si>
    <t>М400 В6 Ф150</t>
  </si>
  <si>
    <t>2.157</t>
  </si>
  <si>
    <t>B30 W6 F200</t>
  </si>
  <si>
    <t>М400 В6 Ф200</t>
  </si>
  <si>
    <t>2.158</t>
  </si>
  <si>
    <t>B30 W6 F300</t>
  </si>
  <si>
    <t>М400 В6 Ф300</t>
  </si>
  <si>
    <t>2.159</t>
  </si>
  <si>
    <t>B30 W8 F150</t>
  </si>
  <si>
    <t>М400 В8 Ф150</t>
  </si>
  <si>
    <t>2.160</t>
  </si>
  <si>
    <t>B35</t>
  </si>
  <si>
    <t xml:space="preserve">М450 </t>
  </si>
  <si>
    <t>2.161</t>
  </si>
  <si>
    <t>B35 W2 F50</t>
  </si>
  <si>
    <t>М450 В2 Ф50</t>
  </si>
  <si>
    <t>2.162</t>
  </si>
  <si>
    <t>B35 W2 F75</t>
  </si>
  <si>
    <t>М450 В2 Ф75</t>
  </si>
  <si>
    <t>2.163</t>
  </si>
  <si>
    <t>B35 W2 F100</t>
  </si>
  <si>
    <t>М450 В2 Ф100</t>
  </si>
  <si>
    <t>2.164</t>
  </si>
  <si>
    <t>B35 W2 F150</t>
  </si>
  <si>
    <t>М450 В2 Ф150</t>
  </si>
  <si>
    <t>2.165</t>
  </si>
  <si>
    <t>B35 W2 F200</t>
  </si>
  <si>
    <t>М450 В2 Ф200</t>
  </si>
  <si>
    <t>2.166</t>
  </si>
  <si>
    <t>B35 W2 F300</t>
  </si>
  <si>
    <t>М450 В2 Ф300</t>
  </si>
  <si>
    <t>2.167</t>
  </si>
  <si>
    <t>B35 W4</t>
  </si>
  <si>
    <t>М450 В4</t>
  </si>
  <si>
    <t>2.168</t>
  </si>
  <si>
    <t>B35 W4 F50</t>
  </si>
  <si>
    <t>М450 В4 Ф50</t>
  </si>
  <si>
    <t>2.169</t>
  </si>
  <si>
    <t>B35 W4 F75</t>
  </si>
  <si>
    <t>М450 В4 Ф75</t>
  </si>
  <si>
    <t>2.170</t>
  </si>
  <si>
    <t>B35 W4 F100</t>
  </si>
  <si>
    <t>М450 В4 Ф100</t>
  </si>
  <si>
    <t>2.171</t>
  </si>
  <si>
    <t>B35 W4 F150</t>
  </si>
  <si>
    <t>М450 В4 Ф150</t>
  </si>
  <si>
    <t>2.172</t>
  </si>
  <si>
    <t>B35 W4 F200</t>
  </si>
  <si>
    <t>М450 В4 Ф200</t>
  </si>
  <si>
    <t>2.173</t>
  </si>
  <si>
    <t>B35 W4 F300</t>
  </si>
  <si>
    <t>М450 В4 Ф300</t>
  </si>
  <si>
    <t>2.174</t>
  </si>
  <si>
    <t xml:space="preserve">B35 W6 </t>
  </si>
  <si>
    <t>М450 В6</t>
  </si>
  <si>
    <t>2.175</t>
  </si>
  <si>
    <t>B35 W6 F50</t>
  </si>
  <si>
    <t>М450 В6 Ф50</t>
  </si>
  <si>
    <t>2.176</t>
  </si>
  <si>
    <t>B35 W6 F75</t>
  </si>
  <si>
    <t>М450 В6 Ф75</t>
  </si>
  <si>
    <t>2.177</t>
  </si>
  <si>
    <t>B35 W6 F100</t>
  </si>
  <si>
    <t>М450 В6 Ф100</t>
  </si>
  <si>
    <t>2.178</t>
  </si>
  <si>
    <t>B35 W6 F150</t>
  </si>
  <si>
    <t>М450 В6 Ф150</t>
  </si>
  <si>
    <t>2.179</t>
  </si>
  <si>
    <t>B35 W6 F200</t>
  </si>
  <si>
    <t>М450 В6 Ф200</t>
  </si>
  <si>
    <t>2.180</t>
  </si>
  <si>
    <t>B35 W6 F300</t>
  </si>
  <si>
    <t>М450 В6 Ф300</t>
  </si>
  <si>
    <t>2.181</t>
  </si>
  <si>
    <t>B35 W8 F200</t>
  </si>
  <si>
    <t>М450 В8 Ф200</t>
  </si>
  <si>
    <t>Пескобетон</t>
  </si>
  <si>
    <t>3.1</t>
  </si>
  <si>
    <t>3.2</t>
  </si>
  <si>
    <t>3.3</t>
  </si>
  <si>
    <t xml:space="preserve">М100 Ф75 </t>
  </si>
  <si>
    <t>3.4</t>
  </si>
  <si>
    <t>3.5</t>
  </si>
  <si>
    <t xml:space="preserve">B12,5 </t>
  </si>
  <si>
    <t xml:space="preserve">М150 </t>
  </si>
  <si>
    <t>3.6</t>
  </si>
  <si>
    <t>B12,5 F35</t>
  </si>
  <si>
    <t>М150 Ф35</t>
  </si>
  <si>
    <t>3.7</t>
  </si>
  <si>
    <t>3.8</t>
  </si>
  <si>
    <t>3.9</t>
  </si>
  <si>
    <t>3.10</t>
  </si>
  <si>
    <t>3.11</t>
  </si>
  <si>
    <t>B15 F35</t>
  </si>
  <si>
    <t>М200 Ф35</t>
  </si>
  <si>
    <t>3.12</t>
  </si>
  <si>
    <t>3.13</t>
  </si>
  <si>
    <t>3.14</t>
  </si>
  <si>
    <t>В15 F100</t>
  </si>
  <si>
    <t>3.15</t>
  </si>
  <si>
    <t>В15 F150</t>
  </si>
  <si>
    <t>3.16</t>
  </si>
  <si>
    <t>3.17</t>
  </si>
  <si>
    <t>3.18</t>
  </si>
  <si>
    <t>3.19</t>
  </si>
  <si>
    <t>В25</t>
  </si>
  <si>
    <t>М 350</t>
  </si>
  <si>
    <t>3.20</t>
  </si>
  <si>
    <t>3.21</t>
  </si>
  <si>
    <t>3.22</t>
  </si>
  <si>
    <t>3.23</t>
  </si>
  <si>
    <t>Раствор цементный</t>
  </si>
  <si>
    <t>4.1</t>
  </si>
  <si>
    <t>B3,5</t>
  </si>
  <si>
    <t>4.2</t>
  </si>
  <si>
    <t>B3,5 F35</t>
  </si>
  <si>
    <t>М50 Ф35</t>
  </si>
  <si>
    <t>4.3</t>
  </si>
  <si>
    <t>B3,5 F50</t>
  </si>
  <si>
    <t>М50 Ф50</t>
  </si>
  <si>
    <t>4.4</t>
  </si>
  <si>
    <t>B5</t>
  </si>
  <si>
    <t>М75</t>
  </si>
  <si>
    <t>4.5</t>
  </si>
  <si>
    <t>B5 F25</t>
  </si>
  <si>
    <t>М75 Ф25</t>
  </si>
  <si>
    <t>4.6</t>
  </si>
  <si>
    <t>B5 F35</t>
  </si>
  <si>
    <t>М75 Ф35</t>
  </si>
  <si>
    <t>4.7</t>
  </si>
  <si>
    <t>B5 F50</t>
  </si>
  <si>
    <t>М75 Ф50</t>
  </si>
  <si>
    <t>4.8</t>
  </si>
  <si>
    <t>B5 F75</t>
  </si>
  <si>
    <t>М75 Ф75</t>
  </si>
  <si>
    <t>4.9</t>
  </si>
  <si>
    <t>4.10</t>
  </si>
  <si>
    <t>B7,5 F35</t>
  </si>
  <si>
    <t>М100 Ф35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</si>
  <si>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</si>
  <si>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</si>
  <si>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</si>
  <si>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</si>
  <si>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</si>
  <si>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</si>
  <si>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</si>
  <si>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</si>
  <si>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</si>
  <si>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</si>
  <si>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</si>
  <si>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Раствор сложный с молоком</t>
  </si>
  <si>
    <t>5.1</t>
  </si>
  <si>
    <t>5.2</t>
  </si>
  <si>
    <t>5.3</t>
  </si>
  <si>
    <t>В 5 F50</t>
  </si>
  <si>
    <t>5.4</t>
  </si>
  <si>
    <t>В 5 F75</t>
  </si>
  <si>
    <t>5.5</t>
  </si>
  <si>
    <t>5.6</t>
  </si>
  <si>
    <t>5.7</t>
  </si>
  <si>
    <t>Раствор известковый с молоком</t>
  </si>
  <si>
    <t>Сухие смеси</t>
  </si>
  <si>
    <t>7.1</t>
  </si>
  <si>
    <t>B2</t>
  </si>
  <si>
    <t>М25</t>
  </si>
  <si>
    <t>7.2</t>
  </si>
  <si>
    <t>7.3</t>
  </si>
  <si>
    <t>7.4</t>
  </si>
  <si>
    <t>7.5</t>
  </si>
  <si>
    <t>7.6</t>
  </si>
  <si>
    <t>7.7</t>
  </si>
  <si>
    <t>B7,5 F25-50</t>
  </si>
  <si>
    <t>М100 Ф25-50</t>
  </si>
  <si>
    <t>7.8</t>
  </si>
  <si>
    <t>Примечание:</t>
  </si>
  <si>
    <t xml:space="preserve"> ООО "Орелстройиндустрия </t>
  </si>
  <si>
    <t>____________Ю.И.Никулин</t>
  </si>
  <si>
    <t>Отпускные цены</t>
  </si>
  <si>
    <t>на ЖЕЛЕЗОБЕТОННЫЕ ИЗДЕЛИЯ ,</t>
  </si>
  <si>
    <t>выпускаемые ООО "Орелстройиндустрия ПАО "Орелстрой"</t>
  </si>
  <si>
    <t>Наименование продукции</t>
  </si>
  <si>
    <t>Объем</t>
  </si>
  <si>
    <t>ЦЕНА без НДС</t>
  </si>
  <si>
    <t>ЦЕНА с НДС</t>
  </si>
  <si>
    <t>Лотки канальные</t>
  </si>
  <si>
    <t>Л4-8</t>
  </si>
  <si>
    <t>Л6-8</t>
  </si>
  <si>
    <t>Л11-8</t>
  </si>
  <si>
    <t>Л 15-8</t>
  </si>
  <si>
    <t>Л 20-5</t>
  </si>
  <si>
    <t>Л25-8</t>
  </si>
  <si>
    <t>Дорожные плиты</t>
  </si>
  <si>
    <t>ПД 3.16</t>
  </si>
  <si>
    <t>Заборы, стаканы</t>
  </si>
  <si>
    <t>3ПБ 40.20-и</t>
  </si>
  <si>
    <t>ФО-2</t>
  </si>
  <si>
    <t>Плита забора П6в</t>
  </si>
  <si>
    <t>Стакан забора Ф6</t>
  </si>
  <si>
    <t>Камни бортовые</t>
  </si>
  <si>
    <t>БР300.60.20</t>
  </si>
  <si>
    <t>БР100.20.8</t>
  </si>
  <si>
    <t>БР100.30.15</t>
  </si>
  <si>
    <t>Канальные плиты</t>
  </si>
  <si>
    <t>п5д-5</t>
  </si>
  <si>
    <t>П5д-8</t>
  </si>
  <si>
    <t>П7д-3</t>
  </si>
  <si>
    <t>П7д-5</t>
  </si>
  <si>
    <t>П8д-8</t>
  </si>
  <si>
    <t>П8д-11</t>
  </si>
  <si>
    <t>п10д-3</t>
  </si>
  <si>
    <t>П10д-5</t>
  </si>
  <si>
    <t>П11д-8</t>
  </si>
  <si>
    <t>П14д-3</t>
  </si>
  <si>
    <t>П15д-8</t>
  </si>
  <si>
    <t>П16д-15</t>
  </si>
  <si>
    <t>П18д-5</t>
  </si>
  <si>
    <t>П18д-8</t>
  </si>
  <si>
    <t>П22д-12</t>
  </si>
  <si>
    <t>Крышки, кольца, днища</t>
  </si>
  <si>
    <t>КС 10.3</t>
  </si>
  <si>
    <t>КС 15-9</t>
  </si>
  <si>
    <t>1ПП 10-2</t>
  </si>
  <si>
    <t>1ПП 15-2</t>
  </si>
  <si>
    <t>1ПП 20-2</t>
  </si>
  <si>
    <t>Лестничные марши и площадки</t>
  </si>
  <si>
    <t>ЛМ36.12-15*</t>
  </si>
  <si>
    <t>Лестничные ступени</t>
  </si>
  <si>
    <t>ЛС11</t>
  </si>
  <si>
    <t>ЛС11-1</t>
  </si>
  <si>
    <t>ЛС12</t>
  </si>
  <si>
    <t>ЛС12-1</t>
  </si>
  <si>
    <t>ЛС14</t>
  </si>
  <si>
    <t>ЛС14-1</t>
  </si>
  <si>
    <t>ЛС15</t>
  </si>
  <si>
    <t>ЛС15-1</t>
  </si>
  <si>
    <t>ЛС18</t>
  </si>
  <si>
    <t>ЛС18-1</t>
  </si>
  <si>
    <t>ЛС22</t>
  </si>
  <si>
    <t>ЛС22-1</t>
  </si>
  <si>
    <t>Перемычки</t>
  </si>
  <si>
    <t>Фундаменты</t>
  </si>
  <si>
    <t>Ф 15.9-1</t>
  </si>
  <si>
    <t>Ф 18.11-1</t>
  </si>
  <si>
    <t>2Ф 12.9-1</t>
  </si>
  <si>
    <t>Цена  без НДС, руб.</t>
  </si>
  <si>
    <t>Цена  с НДС, руб.</t>
  </si>
  <si>
    <t>Плита тротуарная серая</t>
  </si>
  <si>
    <t>Плита тротуарная красная</t>
  </si>
  <si>
    <t>Плита тротуарная желтая</t>
  </si>
  <si>
    <t>Плита тротуарная черная</t>
  </si>
  <si>
    <t>Бордюр газонный БР 80.20.8</t>
  </si>
  <si>
    <t>Бордюр газонный БР 100.20.8</t>
  </si>
  <si>
    <t>шт</t>
  </si>
  <si>
    <t>Бордюр дорожный БР 100.30.15</t>
  </si>
  <si>
    <t>СКЦ т-2Р150 390х90х188</t>
  </si>
  <si>
    <t>СКЦ т-1Р150 390х190х188</t>
  </si>
  <si>
    <t>Лоток 50.25.10</t>
  </si>
  <si>
    <t>Зам.генерального директора</t>
  </si>
  <si>
    <t>______________Дятлова Р.В.</t>
  </si>
  <si>
    <t xml:space="preserve">Отпускные цены на продукцию </t>
  </si>
  <si>
    <t xml:space="preserve">ООО "Орелстройиндустрия ПАО "Орелстрой" участок вибропрессованных изделий </t>
  </si>
  <si>
    <t>Отпускные цены на продукцию из пенополистирола</t>
  </si>
  <si>
    <t>ООО "Орелстройиндустрия ПАО "Орелстрой"</t>
  </si>
  <si>
    <t>Цена без НДС за 1 м3, руб.</t>
  </si>
  <si>
    <t>Цена с НДС            за 1 м3, руб.</t>
  </si>
  <si>
    <t xml:space="preserve">Полистирол вспененный гранулированный ПВГ 15 </t>
  </si>
  <si>
    <t>м3</t>
  </si>
  <si>
    <t xml:space="preserve">Пенополистирольная плита ППС 17 </t>
  </si>
  <si>
    <t>Пенополистирольная плита ППС  25</t>
  </si>
  <si>
    <t>Средневзвешенные цены на металлопродукцию</t>
  </si>
  <si>
    <t xml:space="preserve">ООО "Промстройдеталь"  </t>
  </si>
  <si>
    <t>для 16-этажного строительства объектов ОАО "Орёлстрой"</t>
  </si>
  <si>
    <t>Цена без НДС</t>
  </si>
  <si>
    <t>Цена с НДС</t>
  </si>
  <si>
    <t xml:space="preserve">Деталь МС </t>
  </si>
  <si>
    <t>т</t>
  </si>
  <si>
    <t>Ограждение  КО</t>
  </si>
  <si>
    <t xml:space="preserve">Лестница металлическая ЛМ </t>
  </si>
  <si>
    <t>Ограждение ОГ</t>
  </si>
  <si>
    <t>Решетка стальная РС</t>
  </si>
  <si>
    <t>Решетка декоративная РД</t>
  </si>
  <si>
    <t>Рама РМ</t>
  </si>
  <si>
    <t>Костыль КМ</t>
  </si>
  <si>
    <t xml:space="preserve">Решетка стальная РМ </t>
  </si>
  <si>
    <t>Вентшахта (каркас + козырек)</t>
  </si>
  <si>
    <t>Водосборный поддон ВП</t>
  </si>
  <si>
    <t>Каркас КР</t>
  </si>
  <si>
    <t>Ограждение ОГ - в</t>
  </si>
  <si>
    <t>Пластины ПЛ</t>
  </si>
  <si>
    <t xml:space="preserve">Лестница металлическая СМ </t>
  </si>
  <si>
    <t>Ограждение лестничного марша ОГ</t>
  </si>
  <si>
    <t>Окно металлическое ОМ 1</t>
  </si>
  <si>
    <t>Окно металлическое ОМ 2</t>
  </si>
  <si>
    <t>Опорный столик ОС</t>
  </si>
  <si>
    <t>Изделие металлическое ИМ</t>
  </si>
  <si>
    <t>Ступень С</t>
  </si>
  <si>
    <t>Кронштейн КТ</t>
  </si>
  <si>
    <t>Кронштейн КТ для котельной</t>
  </si>
  <si>
    <t>Балки Б</t>
  </si>
  <si>
    <t>Колонны К</t>
  </si>
  <si>
    <t>Подкосы и связи</t>
  </si>
  <si>
    <t>Прогоны (заготовка)</t>
  </si>
  <si>
    <t>Площадка ПМ</t>
  </si>
  <si>
    <t>Обрамление окон и дверей</t>
  </si>
  <si>
    <t>Козырек К</t>
  </si>
  <si>
    <t>Металлоизделия с п.1 - п.65 - огрунтованные, не окрашенные.</t>
  </si>
  <si>
    <t>Соединительные элемент с п. 66 - п.107 - не огрунтованные.</t>
  </si>
  <si>
    <t>ВБ 1 (26-13)</t>
  </si>
  <si>
    <t>ВБ 2 (26-13)</t>
  </si>
  <si>
    <t>ВБ 1 (81-18)</t>
  </si>
  <si>
    <t>ВБ 2 (81-18)</t>
  </si>
  <si>
    <t>СВ110-3,5</t>
  </si>
  <si>
    <t>СВ110-3,5 (9,5)</t>
  </si>
  <si>
    <t>СВ110-5</t>
  </si>
  <si>
    <t>01.11.2023г</t>
  </si>
  <si>
    <t>на Плиты перекрытий ж/б многопустотные  безопалубочного формования ПБ 220мм (уменьшенного размера),</t>
  </si>
  <si>
    <t>для коммерческих заказов (производство №3)</t>
  </si>
  <si>
    <t>на Плиты перекрытий железобетонные многопустотные ПК,</t>
  </si>
  <si>
    <t>Цена                                     с НДС, за 1шт</t>
  </si>
  <si>
    <t>на БЛОКИ стеновые ФБС,</t>
  </si>
  <si>
    <t xml:space="preserve">Бетоны и растворы в зимнее время содержат противоморозную добавку Оптима-Зима. </t>
  </si>
  <si>
    <t>Цена                                      с НДС, за 1шт</t>
  </si>
  <si>
    <t xml:space="preserve">для коммерческих заказов </t>
  </si>
  <si>
    <t>на Стойки ж/бет для опор высоков. ЛЭП ,</t>
  </si>
  <si>
    <t>на Вентиляционные блоки ВБ,</t>
  </si>
  <si>
    <t>Цена за 1 шт без НДС</t>
  </si>
  <si>
    <t>Цена за 1 шт с НДС</t>
  </si>
  <si>
    <t>ОП4.4-АIII</t>
  </si>
  <si>
    <t>ОП4.4-АIII-1</t>
  </si>
  <si>
    <t>ОП5.2-АIII</t>
  </si>
  <si>
    <t>ОП5.2-АIII-1</t>
  </si>
  <si>
    <t>ОП5.4-АIII</t>
  </si>
  <si>
    <t>ОП6.2-АIII</t>
  </si>
  <si>
    <t>ОП6.4-АIII</t>
  </si>
  <si>
    <t>на опорные подушки ОП,</t>
  </si>
  <si>
    <t>ПРГ 60.2,5-4АIII</t>
  </si>
  <si>
    <t>ПРГ 36.1,4-4АIII</t>
  </si>
  <si>
    <t>ПРГ 32.1,4-4АIII</t>
  </si>
  <si>
    <t>ПРГ 28.1,3-4АIII</t>
  </si>
  <si>
    <t>на Прогоны железобетонные ПРГ,</t>
  </si>
  <si>
    <t>марка бетона</t>
  </si>
  <si>
    <t>3 ПГ 6-5 АIIIв</t>
  </si>
  <si>
    <t>В25F50П1</t>
  </si>
  <si>
    <t>3ПГ6-8 АIIIв</t>
  </si>
  <si>
    <t>В20F150П1</t>
  </si>
  <si>
    <t>3ПГ6-10 АIIIв</t>
  </si>
  <si>
    <t>4ПГ6-2АIIIв</t>
  </si>
  <si>
    <t>В15F100П1</t>
  </si>
  <si>
    <t>4ПГ6-3АIIIв</t>
  </si>
  <si>
    <t>В15 F100 П1</t>
  </si>
  <si>
    <t>4ПГ6-4АIIIв</t>
  </si>
  <si>
    <t>4ПГ6-5 АIIIв</t>
  </si>
  <si>
    <t>4ПГ6-6АIIIв</t>
  </si>
  <si>
    <t>В20F100П1</t>
  </si>
  <si>
    <t>на Плиты ребристые,</t>
  </si>
  <si>
    <t>Наименование услуги</t>
  </si>
  <si>
    <t>Рез плиты перекрытия тип ПБ</t>
  </si>
  <si>
    <t>Промежуточная длина плиты ПБ рассчитывается по следующему принципу:</t>
  </si>
  <si>
    <t>Вводятся с "01"ноября 2024 г.</t>
  </si>
  <si>
    <t>2.198</t>
  </si>
  <si>
    <t>B15 F100-150 (П 3)</t>
  </si>
  <si>
    <t>М200 Ф100-150 (П3)</t>
  </si>
  <si>
    <t>2.197</t>
  </si>
  <si>
    <t>B15 W4 F150 (П3)</t>
  </si>
  <si>
    <t>М200 В4 Ф150 (П 3)</t>
  </si>
  <si>
    <t>2.188</t>
  </si>
  <si>
    <t>B15 W4 F200</t>
  </si>
  <si>
    <t>М200 В4 Ф200</t>
  </si>
  <si>
    <t>2.195</t>
  </si>
  <si>
    <t>В15 W6 F150 (П 3)</t>
  </si>
  <si>
    <t>М200 В6 Ф150  (П 3)</t>
  </si>
  <si>
    <t>2.196</t>
  </si>
  <si>
    <t>В15 W8 F75-200</t>
  </si>
  <si>
    <t>М200 В8 Ф75-200</t>
  </si>
  <si>
    <t>2.189</t>
  </si>
  <si>
    <t>B25 F100 ( П 3)</t>
  </si>
  <si>
    <t>М350 Ф100( П3)</t>
  </si>
  <si>
    <t>2.193</t>
  </si>
  <si>
    <t>B25 W6 F150 (П 3)</t>
  </si>
  <si>
    <t>М350 В6 Ф150 ( П 3)</t>
  </si>
  <si>
    <t>2.192</t>
  </si>
  <si>
    <t>B30 F100 (П3)</t>
  </si>
  <si>
    <t>М400 Ф100 ( П3)</t>
  </si>
  <si>
    <t>2.190</t>
  </si>
  <si>
    <t>B30 F100 (П4)</t>
  </si>
  <si>
    <t>М400 Ф100 ( П4)</t>
  </si>
  <si>
    <t>2.194</t>
  </si>
  <si>
    <t>B30 W4 F150  (П 4)</t>
  </si>
  <si>
    <t>М400 В4 Ф150 (П4)</t>
  </si>
  <si>
    <t>2.187</t>
  </si>
  <si>
    <t>B35 W4 F100 ( П 3)</t>
  </si>
  <si>
    <t>М450 В4 Ф100 (П3)</t>
  </si>
  <si>
    <t>2.191</t>
  </si>
  <si>
    <t>B35 W4 F100 ( П 4)</t>
  </si>
  <si>
    <t>М450 В4 Ф100 (П4)</t>
  </si>
  <si>
    <t xml:space="preserve">Отпускные цены  на  бетоны и растворы                                                                                      ООО "Орелстройиндустрия ПАО "Орелстрой"                                                                                                                                                                                                                                           для коммерческих заявок                                                                                                                                                                                                </t>
  </si>
  <si>
    <t>01.11.2024г</t>
  </si>
  <si>
    <t>на Плиты перекрытий ж/б многопустотные безопалубочного формования ПБ 220мм</t>
  </si>
  <si>
    <t>Объем, м3</t>
  </si>
  <si>
    <t>Цена без НДС, за 1шт, руб.</t>
  </si>
  <si>
    <t xml:space="preserve">    Цена с НДС,    за 1шт, руб.</t>
  </si>
  <si>
    <t>ПБ на щебне из гравия</t>
  </si>
  <si>
    <t>ПБ29.12-3(В20)</t>
  </si>
  <si>
    <t>ПБ28.12-3(В20)</t>
  </si>
  <si>
    <t>ПБ27.12-3(В20)</t>
  </si>
  <si>
    <t>ПБ26.12-3(В20)</t>
  </si>
  <si>
    <t>ПБ25.12-3(В20)</t>
  </si>
  <si>
    <t>ПБ29.12-4,5(В20)</t>
  </si>
  <si>
    <t>ПБ28.12-4,5(В20)</t>
  </si>
  <si>
    <t>ПБ27.12-4,5(В20)</t>
  </si>
  <si>
    <t>ПБ26.12-4,5(В20)</t>
  </si>
  <si>
    <t>ПБ25.12-4,5(В20)</t>
  </si>
  <si>
    <t>ПБ29.12-6(В20)</t>
  </si>
  <si>
    <t>ПБ28.12-6(В20)</t>
  </si>
  <si>
    <t>ПБ27.12-6(В20)</t>
  </si>
  <si>
    <t>ПБ26.12-6(В20)</t>
  </si>
  <si>
    <t>ПБ25.12-6(В20)</t>
  </si>
  <si>
    <t>ПБ29.12-8(В20)</t>
  </si>
  <si>
    <t>ПБ28.12-8(В20)</t>
  </si>
  <si>
    <t>ПБ27.12-8(В20)</t>
  </si>
  <si>
    <t>ПБ26.12-8(В20)</t>
  </si>
  <si>
    <t>ПБ25.12-8(В20)</t>
  </si>
  <si>
    <t>ПБ29.12-10(В20)</t>
  </si>
  <si>
    <t>ПБ28.12-10(В20)</t>
  </si>
  <si>
    <t>ПБ27.12-10(В20)</t>
  </si>
  <si>
    <t>ПБ26.12-10(В20)</t>
  </si>
  <si>
    <t>ПБ25.12-10(В20)</t>
  </si>
  <si>
    <t>ПБ29.12-12,5(В20)</t>
  </si>
  <si>
    <t>ПБ28.12-12,5(В20)</t>
  </si>
  <si>
    <t>ПБ27.12-12,5(В20)</t>
  </si>
  <si>
    <t>ПБ26.12-12,5(В20)</t>
  </si>
  <si>
    <t>ПБ25.12-12,5(В20)</t>
  </si>
  <si>
    <t>ПБ29.12-16(В20)</t>
  </si>
  <si>
    <t>ПБ28.12-16(В20)</t>
  </si>
  <si>
    <t>ПБ27.12-16(В20)</t>
  </si>
  <si>
    <t>ПБ26.12-16(В20)</t>
  </si>
  <si>
    <t>ПБ25.12-16(В20)</t>
  </si>
  <si>
    <t>ПБ29.12-21(В25)</t>
  </si>
  <si>
    <t>ПБ28.12-21(В25)</t>
  </si>
  <si>
    <t>ПБ27.12-21(В25)</t>
  </si>
  <si>
    <t>ПБ26.12-21(В25)</t>
  </si>
  <si>
    <t>ПБ25.12-21(В25)</t>
  </si>
  <si>
    <t>ПБ35.12-3(В20)</t>
  </si>
  <si>
    <t>ПБ34.12-3(В20)</t>
  </si>
  <si>
    <t>ПБ33.12-3(В20)</t>
  </si>
  <si>
    <t>ПБ32.12-3(В20)</t>
  </si>
  <si>
    <t>ПБ31.12-3(В20)</t>
  </si>
  <si>
    <t>ПБ35.12-4,5(В20)</t>
  </si>
  <si>
    <t>ПБ34.12-4,5(В20)</t>
  </si>
  <si>
    <t>ПБ33.12-4,5(В20)</t>
  </si>
  <si>
    <t>ПБ32.12-4,5(В20)</t>
  </si>
  <si>
    <t>ПБ31.12-4,5(В20)</t>
  </si>
  <si>
    <t>ПБ35.12-6(В20)</t>
  </si>
  <si>
    <t>ПБ34.12-6(В20)</t>
  </si>
  <si>
    <t>ПБ33.12-6(В20)</t>
  </si>
  <si>
    <t>ПБ32.12-6(В20)</t>
  </si>
  <si>
    <t>ПБ31.12-6(В20)</t>
  </si>
  <si>
    <t>ПБ35.12-8(В20)</t>
  </si>
  <si>
    <t>ПБ34.12-8(В20)</t>
  </si>
  <si>
    <t>ПБ33.12-8(В20)</t>
  </si>
  <si>
    <t>ПБ32.12-8(В20)</t>
  </si>
  <si>
    <t>ПБ31.12-8(В20)</t>
  </si>
  <si>
    <t>ПБ35.12-10(В20)</t>
  </si>
  <si>
    <t>ПБ34.12-10(В20)</t>
  </si>
  <si>
    <t>ПБ33.12-10(В20)</t>
  </si>
  <si>
    <t>ПБ32.12-10(В20)</t>
  </si>
  <si>
    <t>ПБ31.12-10(В20)</t>
  </si>
  <si>
    <t>ПБ35.12-12,5(В20)</t>
  </si>
  <si>
    <t>ПБ34.12-12,5(В20)</t>
  </si>
  <si>
    <t>ПБ33.12-12,5(В20)</t>
  </si>
  <si>
    <t>ПБ32.12-12,5(В20)</t>
  </si>
  <si>
    <t>ПБ31.12-12,5(В20)</t>
  </si>
  <si>
    <t>ПБ35.12-16(В20)</t>
  </si>
  <si>
    <t>ПБ34.12-16(В20)</t>
  </si>
  <si>
    <t>ПБ33.12-16(В20)</t>
  </si>
  <si>
    <t>ПБ32.12-16(В20)</t>
  </si>
  <si>
    <t>ПБ31.12-16(В20)</t>
  </si>
  <si>
    <t>ПБ35.12-21(В25)</t>
  </si>
  <si>
    <t>ПБ34.12-21(В25)</t>
  </si>
  <si>
    <t>ПБ33.12-21(В25)</t>
  </si>
  <si>
    <t>ПБ32.12-21(В25)</t>
  </si>
  <si>
    <t>ПБ31.12-21(В25)</t>
  </si>
  <si>
    <t>ПБ41.12-3(В20)</t>
  </si>
  <si>
    <t>ПБ40.12-3(В20)</t>
  </si>
  <si>
    <t>ПБ39.12-3(В20)</t>
  </si>
  <si>
    <t>ПБ38.12-3(В20)</t>
  </si>
  <si>
    <t>ПБ37.12-3(В20)</t>
  </si>
  <si>
    <t>ПБ41.12-4,5(В20)</t>
  </si>
  <si>
    <t>ПБ40.12-4,5(В20)</t>
  </si>
  <si>
    <t>ПБ39.12-4,5(В20)</t>
  </si>
  <si>
    <t>ПБ38.12-4,5(В20)</t>
  </si>
  <si>
    <t>ПБ37.12-4,5(В20)</t>
  </si>
  <si>
    <t>ПБ41.12-6(В20)</t>
  </si>
  <si>
    <t>ПБ40.12-6(В20)</t>
  </si>
  <si>
    <t>ПБ39.12-6(В20)</t>
  </si>
  <si>
    <t>ПБ38.12-6(В20)</t>
  </si>
  <si>
    <t>ПБ37.12-6(В20)</t>
  </si>
  <si>
    <t>ПБ41.12-8(В20)</t>
  </si>
  <si>
    <t>ПБ40.12-8(В20)</t>
  </si>
  <si>
    <t>ПБ39.12-8(В20)</t>
  </si>
  <si>
    <t>ПБ38.12-8(В20)</t>
  </si>
  <si>
    <t>ПБ37.12-8(В20)</t>
  </si>
  <si>
    <t>ПБ41.12-10(В20)</t>
  </si>
  <si>
    <t>ПБ40.12-10(В20)</t>
  </si>
  <si>
    <t>ПБ39.12-10(В20)</t>
  </si>
  <si>
    <t>ПБ38.12-10(В20)</t>
  </si>
  <si>
    <t>ПБ37.12-10(В20)</t>
  </si>
  <si>
    <t>ПБ41.12-12,5(В20)</t>
  </si>
  <si>
    <t>ПБ40.12-12,5(В20)</t>
  </si>
  <si>
    <t>ПБ39.12-12,5(В20)</t>
  </si>
  <si>
    <t>ПБ38.12-12,5(В20)</t>
  </si>
  <si>
    <t>ПБ37.12-12,5(В20)</t>
  </si>
  <si>
    <t>ПБ41.12-16(В20)</t>
  </si>
  <si>
    <t>ПБ40.12-16(В20)</t>
  </si>
  <si>
    <t>ПБ39.12-16(В20)</t>
  </si>
  <si>
    <t>ПБ38.12-16(В20)</t>
  </si>
  <si>
    <t>ПБ37.12-16(В20)</t>
  </si>
  <si>
    <t>ПБ41.12-21(В25)</t>
  </si>
  <si>
    <t>ПБ40.12-21(В25)</t>
  </si>
  <si>
    <t>ПБ39.12-21(В25)</t>
  </si>
  <si>
    <t>ПБ38.12-21(В25)</t>
  </si>
  <si>
    <t>ПБ37.12-21(В25)</t>
  </si>
  <si>
    <t>ПБ47.12-3(В20)</t>
  </si>
  <si>
    <t>ПБ46.12-3(В20)</t>
  </si>
  <si>
    <t>ПБ45.12-3(В20)</t>
  </si>
  <si>
    <t>ПБ44.12-3(В20)</t>
  </si>
  <si>
    <t>ПБ43.12-3(В20)</t>
  </si>
  <si>
    <t>ПБ47.12-4,5(В20)</t>
  </si>
  <si>
    <t>ПБ46.12-4,5(В20)</t>
  </si>
  <si>
    <t>ПБ45.12-4,5(В20)</t>
  </si>
  <si>
    <t>ПБ44.12-4,5(В20)</t>
  </si>
  <si>
    <t>ПБ43.12-4,5(В20)</t>
  </si>
  <si>
    <t>ПБ47.12-6(В20)</t>
  </si>
  <si>
    <t>ПБ46.12-6(В20)</t>
  </si>
  <si>
    <t>ПБ45.12-6(В20)</t>
  </si>
  <si>
    <t>ПБ44.12-6(В20)</t>
  </si>
  <si>
    <t>ПБ43.12-6(В20)</t>
  </si>
  <si>
    <t>ПБ47.12-8(В20)</t>
  </si>
  <si>
    <t>ПБ46.12-8(В20)</t>
  </si>
  <si>
    <t>ПБ45.12-8(В20)</t>
  </si>
  <si>
    <t>ПБ44.12-8(В20)</t>
  </si>
  <si>
    <t>ПБ43.12-8(В20)</t>
  </si>
  <si>
    <t>ПБ47.12-10(В20)</t>
  </si>
  <si>
    <t>ПБ46.12-10(В20)</t>
  </si>
  <si>
    <t>ПБ45.12-10(В20)</t>
  </si>
  <si>
    <t>ПБ44.12-10(В20)</t>
  </si>
  <si>
    <t>ПБ43.12-10(В20)</t>
  </si>
  <si>
    <t>ПБ47.12-12,5(В20)</t>
  </si>
  <si>
    <t>ПБ46.12-12,5(В20)</t>
  </si>
  <si>
    <t>ПБ45.12-12,5(В20)</t>
  </si>
  <si>
    <t>ПБ44.12-12,5(В20)</t>
  </si>
  <si>
    <t>ПБ43.12-12,5(В20)</t>
  </si>
  <si>
    <t>ПБ47.12-16(В20)</t>
  </si>
  <si>
    <t>ПБ46.12-16(В20)</t>
  </si>
  <si>
    <t>ПБ45.12-16(В20)</t>
  </si>
  <si>
    <t>ПБ44.12-16(В20)</t>
  </si>
  <si>
    <t>ПБ43.12-16(В20)</t>
  </si>
  <si>
    <t>ПБ47.12-21(В30)</t>
  </si>
  <si>
    <t>ПБ46.12-21(В30)</t>
  </si>
  <si>
    <t>ПБ45.12-21(В30)</t>
  </si>
  <si>
    <t>ПБ44.12-21(В30)</t>
  </si>
  <si>
    <t>ПБ43.12-21(В30)</t>
  </si>
  <si>
    <t>ПБ53.12-3(В20)</t>
  </si>
  <si>
    <t>ПБ52.12-3(В20)</t>
  </si>
  <si>
    <t>ПБ51.12-3(В20)</t>
  </si>
  <si>
    <t>ПБ50.12-3(В20)</t>
  </si>
  <si>
    <t>ПБ49.12-3(В20)</t>
  </si>
  <si>
    <t>ПБ53.12-4,5(В20)</t>
  </si>
  <si>
    <t>ПБ52.12-4,5(В20)</t>
  </si>
  <si>
    <t>ПБ51.12-4,5(В20)</t>
  </si>
  <si>
    <t>ПБ50.12-4,5(В20)</t>
  </si>
  <si>
    <t>ПБ49.12-4,5(В20)</t>
  </si>
  <si>
    <t>ПБ53.12-6(В20)</t>
  </si>
  <si>
    <t>ПБ52.12-6(В20)</t>
  </si>
  <si>
    <t>ПБ51.12-6(В20)</t>
  </si>
  <si>
    <t>ПБ50.12-6(В20)</t>
  </si>
  <si>
    <t>ПБ49.12-6(В20)</t>
  </si>
  <si>
    <t>ПБ53.12-8(В20)</t>
  </si>
  <si>
    <t>ПБ52.12-8(В20)</t>
  </si>
  <si>
    <t>ПБ51.12-8(В20)</t>
  </si>
  <si>
    <t>ПБ50.12-8(В20)</t>
  </si>
  <si>
    <t>ПБ49.12-8(В20)</t>
  </si>
  <si>
    <t>ПБ53.12-10(В20)</t>
  </si>
  <si>
    <t>ПБ52.12-10(В20)</t>
  </si>
  <si>
    <t>ПБ51.12-10(В20)</t>
  </si>
  <si>
    <t>ПБ50.12-10(В20)</t>
  </si>
  <si>
    <t>ПБ49.12-10(В20)</t>
  </si>
  <si>
    <t>ПБ53.12-12,5(В25)</t>
  </si>
  <si>
    <t>ПБ52.12-12,5(В25)</t>
  </si>
  <si>
    <t>ПБ51.12-12,5(В25)</t>
  </si>
  <si>
    <t>ПБ50.12-12,5(В25)</t>
  </si>
  <si>
    <t>ПБ49.12-12,5(В25)</t>
  </si>
  <si>
    <t>ПБ53.12-16(В25)</t>
  </si>
  <si>
    <t>ПБ52.12-16(В25)</t>
  </si>
  <si>
    <t>ПБ51.12-16(В25)</t>
  </si>
  <si>
    <t>ПБ50.12-16(В25)</t>
  </si>
  <si>
    <t>ПБ49.12-16(В25)</t>
  </si>
  <si>
    <t>ПБ53.12-21(В30)</t>
  </si>
  <si>
    <t>ПБ52.12-21(В30)</t>
  </si>
  <si>
    <t>ПБ51.12-21(В30)</t>
  </si>
  <si>
    <t>ПБ50.12-21(В30)</t>
  </si>
  <si>
    <t>ПБ49.12-21(В30)</t>
  </si>
  <si>
    <t>ПБ59.12-3(В20)</t>
  </si>
  <si>
    <t>ПБ58.12-3(В20)</t>
  </si>
  <si>
    <t>ПБ57.12-3(В20)</t>
  </si>
  <si>
    <t>ПБ56.12-3(В20)</t>
  </si>
  <si>
    <t>ПБ55.12-3(В20)</t>
  </si>
  <si>
    <t>ПБ59.12-4,5(В20)</t>
  </si>
  <si>
    <t>ПБ58.12-4,5(В20)</t>
  </si>
  <si>
    <t>ПБ57.12-4,5(В20)</t>
  </si>
  <si>
    <t>ПБ56.12-4,5(В20)</t>
  </si>
  <si>
    <t>ПБ55.12-4,5(В20)</t>
  </si>
  <si>
    <t>ПБ59.12-6(В20)</t>
  </si>
  <si>
    <t>ПБ58.12-6(В20)</t>
  </si>
  <si>
    <t>ПБ57.12-6(В20)</t>
  </si>
  <si>
    <t>ПБ56.12-6(В20)</t>
  </si>
  <si>
    <t>ПБ55.12-6(В20)</t>
  </si>
  <si>
    <t>ПБ59.12-8(В20)</t>
  </si>
  <si>
    <t>ПБ58.12-8(В20)</t>
  </si>
  <si>
    <t>ПБ57.12-8(В20)</t>
  </si>
  <si>
    <t>ПБ56.12-8(В20)</t>
  </si>
  <si>
    <t>ПБ55.12-8(В20)</t>
  </si>
  <si>
    <t>ПБ59.12-10(В25)</t>
  </si>
  <si>
    <t>ПБ58.12-10(В25)</t>
  </si>
  <si>
    <t>ПБ57.12-10(В25)</t>
  </si>
  <si>
    <t>ПБ56.12-10(В25)</t>
  </si>
  <si>
    <t>ПБ55.12-10(В25)</t>
  </si>
  <si>
    <t>ПБ59.12-12,5(В25)</t>
  </si>
  <si>
    <t>ПБ58.12-12,5(В25)</t>
  </si>
  <si>
    <t>ПБ57.12-12,5(В25)</t>
  </si>
  <si>
    <t>ПБ56.12-12,5(В25)</t>
  </si>
  <si>
    <t>ПБ55.12-12,5(В25)</t>
  </si>
  <si>
    <t>ПБ59.12-16(В25)</t>
  </si>
  <si>
    <t>ПБ58.12-16(В25)</t>
  </si>
  <si>
    <t>ПБ57.12-16(В25)</t>
  </si>
  <si>
    <t>ПБ56.12-16(В25)</t>
  </si>
  <si>
    <t>ПБ55.12-16(В25)</t>
  </si>
  <si>
    <t>ПБ59.12-21(В35)</t>
  </si>
  <si>
    <t>ПБ58.12-21(В35)</t>
  </si>
  <si>
    <t>ПБ57.12-21(В35)</t>
  </si>
  <si>
    <t>ПБ56.12-21(В35)</t>
  </si>
  <si>
    <t>ПБ55.12-21(В35)</t>
  </si>
  <si>
    <t>ПБ65.12-3(В25)</t>
  </si>
  <si>
    <t>ПБ64.12-3(В25)</t>
  </si>
  <si>
    <t>ПБ63.12-3(В25)</t>
  </si>
  <si>
    <t>ПБ62.12-3(В25)</t>
  </si>
  <si>
    <t>ПБ61.12-3(В25)</t>
  </si>
  <si>
    <t>ПБ65.12-4,5(В25)</t>
  </si>
  <si>
    <t>ПБ64.12-4,5(В25)</t>
  </si>
  <si>
    <t>ПБ63.12-4,5(В25)</t>
  </si>
  <si>
    <t>ПБ62.12-4,5(В25)</t>
  </si>
  <si>
    <t>ПБ61.12-4,5(В25)</t>
  </si>
  <si>
    <t>ПБ65.12-6(В25)</t>
  </si>
  <si>
    <t>ПБ64.12-6(В25)</t>
  </si>
  <si>
    <t>ПБ63.12-6(В25)</t>
  </si>
  <si>
    <t>ПБ62.12-6(В25)</t>
  </si>
  <si>
    <t>ПБ61.12-6(В25)</t>
  </si>
  <si>
    <t>ПБ65.12-8(В25)</t>
  </si>
  <si>
    <t>ПБ64.12-8(В25)</t>
  </si>
  <si>
    <t>ПБ63.12-8(В25)</t>
  </si>
  <si>
    <t>ПБ62.12-8(В25)</t>
  </si>
  <si>
    <t>ПБ61.12-8(В25)</t>
  </si>
  <si>
    <t>ПБ65.12-12,5(В30)</t>
  </si>
  <si>
    <t>ПБ64.12-12,5(В30)</t>
  </si>
  <si>
    <t>ПБ63.12-12,5(В30)</t>
  </si>
  <si>
    <t>ПБ62.12-12,5(В30)</t>
  </si>
  <si>
    <t>ПБ61.12-12,5(В30)</t>
  </si>
  <si>
    <t>ПБ65.12-16(В35)</t>
  </si>
  <si>
    <t>ПБ64.12-16(В35)</t>
  </si>
  <si>
    <t>ПБ63.12-16(В35)</t>
  </si>
  <si>
    <t>ПБ62.12-16(В35)</t>
  </si>
  <si>
    <t>ПБ61.12-16(В35)</t>
  </si>
  <si>
    <t>ПБ71.12-3(В25)</t>
  </si>
  <si>
    <t>ПБ70.12-3(В25)</t>
  </si>
  <si>
    <t>ПБ69.12-3(В25)</t>
  </si>
  <si>
    <t>ПБ68.12-3(В25)</t>
  </si>
  <si>
    <t>ПБ67.12-3(В25)</t>
  </si>
  <si>
    <t>ПБ71.12-4,5(В25)</t>
  </si>
  <si>
    <t>ПБ70.12-4,5(В25)</t>
  </si>
  <si>
    <t>ПБ69.12-4,5(В25)</t>
  </si>
  <si>
    <t>ПБ68.12-4,5(В25)</t>
  </si>
  <si>
    <t>ПБ67.12-4,5(В25)</t>
  </si>
  <si>
    <t>ПБ71.12-6(В25)</t>
  </si>
  <si>
    <t>ПБ70.12-6(В25)</t>
  </si>
  <si>
    <t>ПБ69.12-6(В25)</t>
  </si>
  <si>
    <t>ПБ68.12-6(В25)</t>
  </si>
  <si>
    <t>ПБ67.12-6(В25)</t>
  </si>
  <si>
    <t>ПБ71.12-8(В25)</t>
  </si>
  <si>
    <t>ПБ70.12-8(В25)</t>
  </si>
  <si>
    <t>ПБ69.12-8(В25)</t>
  </si>
  <si>
    <t>ПБ68.12-8(В25)</t>
  </si>
  <si>
    <t>ПБ67.12-8(В25)</t>
  </si>
  <si>
    <t>ПБ71.12-10(В30)</t>
  </si>
  <si>
    <t>ПБ70.12-10(В30)</t>
  </si>
  <si>
    <t>ПБ69.12-10(В30)</t>
  </si>
  <si>
    <t>ПБ68.12-10(В30)</t>
  </si>
  <si>
    <t>ПБ67.12-10(В30)</t>
  </si>
  <si>
    <t>ПБ71.12-12,5(В35)</t>
  </si>
  <si>
    <t>ПБ70.12-12,5(В35)</t>
  </si>
  <si>
    <t>ПБ69.12-12,5(В35)</t>
  </si>
  <si>
    <t>ПБ68.12-12,5(В35)</t>
  </si>
  <si>
    <t>ПБ67.12-12,5(В35)</t>
  </si>
  <si>
    <t>ПБ71.12-16(В35)</t>
  </si>
  <si>
    <t>ПБ70.12-16(В35)</t>
  </si>
  <si>
    <t>ПБ69.12-16(В35)</t>
  </si>
  <si>
    <t>ПБ68.12-16(В35)</t>
  </si>
  <si>
    <t>ПБ67.12-16(В35)</t>
  </si>
  <si>
    <t>ПБ77.12-3(В25)</t>
  </si>
  <si>
    <t>ПБ76.12-3(В25)</t>
  </si>
  <si>
    <t>ПБ75.12-3(В25)</t>
  </si>
  <si>
    <t>ПБ74.12-3(В25)</t>
  </si>
  <si>
    <t>ПБ73.12-3(В25)</t>
  </si>
  <si>
    <t>ПБ77.12-4,5(В25)</t>
  </si>
  <si>
    <t>ПБ76.12-4,5(В25)</t>
  </si>
  <si>
    <t>ПБ75.12-4,5(В25)</t>
  </si>
  <si>
    <t>ПБ74.12-4,5(В25)</t>
  </si>
  <si>
    <t>ПБ73.12-4,5(В25)</t>
  </si>
  <si>
    <t>ПБ77.12-6(В25)</t>
  </si>
  <si>
    <t>ПБ76.12-6(В25)</t>
  </si>
  <si>
    <t>ПБ75.12-6(В25)</t>
  </si>
  <si>
    <t>ПБ74.12-6(В25)</t>
  </si>
  <si>
    <t>ПБ73.12-6(В25)</t>
  </si>
  <si>
    <t>ПБ77.12-8(В30)</t>
  </si>
  <si>
    <t>ПБ76.12-8(В30)</t>
  </si>
  <si>
    <t>ПБ75.12-8(В30)</t>
  </si>
  <si>
    <t>ПБ74.12-8(В30)</t>
  </si>
  <si>
    <t>ПБ73.12-8(В30)</t>
  </si>
  <si>
    <t>ПБ77.12-10(В35)</t>
  </si>
  <si>
    <t>ПБ76.12-10(В35)</t>
  </si>
  <si>
    <t>ПБ75.12-10(В35)</t>
  </si>
  <si>
    <t>ПБ74.12-10(В35)</t>
  </si>
  <si>
    <t>ПБ73.12-10(В35)</t>
  </si>
  <si>
    <t>ПБ77.12-12,5(В35)</t>
  </si>
  <si>
    <t>ПБ76.12-12,5(В35)</t>
  </si>
  <si>
    <t>ПБ75.12-12,5(В35)</t>
  </si>
  <si>
    <t>ПБ74.12-12,5(В35)</t>
  </si>
  <si>
    <t>ПБ73.12-12,5(В35)</t>
  </si>
  <si>
    <t>ПБ83.12-3(В25)</t>
  </si>
  <si>
    <t>ПБ82.12-3(В25)</t>
  </si>
  <si>
    <t>ПБ81.12-3(В25)</t>
  </si>
  <si>
    <t>ПБ80.12-3(В25)</t>
  </si>
  <si>
    <t>ПБ83.12-4,5(В25)</t>
  </si>
  <si>
    <t>ПБ82.12-4,5(В25)</t>
  </si>
  <si>
    <t>ПБ81.12-4,5(В25)</t>
  </si>
  <si>
    <t>ПБ80.12-4,5(В25)</t>
  </si>
  <si>
    <t>ПБ83.12-6(В25)</t>
  </si>
  <si>
    <t>ПБ82.12-6(В25)</t>
  </si>
  <si>
    <t>ПБ81.12-6(В25)</t>
  </si>
  <si>
    <t>ПБ80.12-6(В25)</t>
  </si>
  <si>
    <t>ПБ83.12-8(В30)</t>
  </si>
  <si>
    <t>ПБ82.12-8(В30)</t>
  </si>
  <si>
    <t>ПБ81.12-8(В30)</t>
  </si>
  <si>
    <t>ПБ80.12-8(В30)</t>
  </si>
  <si>
    <t>ПБ83.12-10(В30)</t>
  </si>
  <si>
    <t>ПБ82.12-10(В30)</t>
  </si>
  <si>
    <t>ПБ81.12-10(В30)</t>
  </si>
  <si>
    <t>ПБ80.12-10(В30)</t>
  </si>
  <si>
    <t>ПБ89.12-3(В35)</t>
  </si>
  <si>
    <t>ПБ88.12-3(В35)</t>
  </si>
  <si>
    <t>ПБ87.12-3(В35)</t>
  </si>
  <si>
    <t>ПБ86.12-3(В35)</t>
  </si>
  <si>
    <t>ПБ85.12-3(В35)</t>
  </si>
  <si>
    <t>ПБ89.12-4,5(В35)</t>
  </si>
  <si>
    <t>ПБ88.12-4,5(В35)</t>
  </si>
  <si>
    <t>ПБ87.12-4,5(В35)</t>
  </si>
  <si>
    <t>ПБ86.12-4,5(В35)</t>
  </si>
  <si>
    <t>ПБ85.12-4,5(В35)</t>
  </si>
  <si>
    <t>ПБ89.12-6(В35)</t>
  </si>
  <si>
    <t>ПБ88.12-6(В35)</t>
  </si>
  <si>
    <t>ПБ87.12-6(В35)</t>
  </si>
  <si>
    <t>ПБ86.12-6(В35)</t>
  </si>
  <si>
    <t>ПБ85.12-6(В35)</t>
  </si>
  <si>
    <t>ПБ89.12-8(В35)</t>
  </si>
  <si>
    <t>ПБ88.12-8(В35)</t>
  </si>
  <si>
    <t>ПБ87.12-8(В35)</t>
  </si>
  <si>
    <t>ПБ86.12-8(В35)</t>
  </si>
  <si>
    <t>ПБ85.12-8(В35)</t>
  </si>
  <si>
    <t>ПБ95.12-3(В30)</t>
  </si>
  <si>
    <t>ПБ94.12-3(В30)</t>
  </si>
  <si>
    <t>ПБ93.12-3(В30)</t>
  </si>
  <si>
    <t>ПБ92.12-3(В30)</t>
  </si>
  <si>
    <t>ПБ91.12-3(В30)</t>
  </si>
  <si>
    <t>ПБ95.12-4,5(В35)</t>
  </si>
  <si>
    <t>ПБ94.12-4,5(В35)</t>
  </si>
  <si>
    <t>ПБ93.12-4,5(В35)</t>
  </si>
  <si>
    <t>ПБ92.12-4,5(В35)</t>
  </si>
  <si>
    <t>ПБ91.12-4,5(В35)</t>
  </si>
  <si>
    <t>ПБ95.12-6(В35)</t>
  </si>
  <si>
    <t>ПБ94.12-6(В35)</t>
  </si>
  <si>
    <t>ПБ93.12-6(В35)</t>
  </si>
  <si>
    <t>ПБ92.12-6(В35)</t>
  </si>
  <si>
    <t>ПБ91.12-6(В35)</t>
  </si>
  <si>
    <t>ПБ95.12-8(В35)</t>
  </si>
  <si>
    <t>ПБ94.12-8(В35)</t>
  </si>
  <si>
    <t>ПБ93.12-8(В35)</t>
  </si>
  <si>
    <t>ПБ92.12-8(В35)</t>
  </si>
  <si>
    <t>ПБ91.12-8(В35)</t>
  </si>
  <si>
    <t>ПБ101.12-4,5(В35)</t>
  </si>
  <si>
    <t>ПБ100.12-4,5(В35)</t>
  </si>
  <si>
    <t>ПБ99.12-4,5(В35)</t>
  </si>
  <si>
    <t>ПБ98.12-4,5(В35)</t>
  </si>
  <si>
    <t>ПБ97.12-4,5(В35)</t>
  </si>
  <si>
    <t>ПБ101.12-6(В35)</t>
  </si>
  <si>
    <t>ПБ100.12-6(В35)</t>
  </si>
  <si>
    <t>ПБ99.12-6(В35)</t>
  </si>
  <si>
    <t>ПБ98.12-6(В35)</t>
  </si>
  <si>
    <t>ПБ97.12-6(В35)</t>
  </si>
  <si>
    <t>ПБ107.12-3(В35)</t>
  </si>
  <si>
    <t>ПБ106.12-3(В35)</t>
  </si>
  <si>
    <t>ПБ105.12-3(В35)</t>
  </si>
  <si>
    <t>ПБ104.12-3(В35)</t>
  </si>
  <si>
    <t>ПБ103.12-3(В35)</t>
  </si>
  <si>
    <t>ПБ107.12-4,5(В35)</t>
  </si>
  <si>
    <t>ПБ106.12-4,5(В35)</t>
  </si>
  <si>
    <t>ПБ105.12-4,5(В35)</t>
  </si>
  <si>
    <t>ПБ104.12-4,5(В35)</t>
  </si>
  <si>
    <t>ПБ103.12-4,5(В35)</t>
  </si>
  <si>
    <t>ПБ113.12-3(В35)</t>
  </si>
  <si>
    <t>ПБ112.12-3(В35)</t>
  </si>
  <si>
    <t>ПБ111.12-3(В35)</t>
  </si>
  <si>
    <t>ПБ110.12-3(В35)</t>
  </si>
  <si>
    <t>ПБ109.12-3(В35)</t>
  </si>
  <si>
    <t>ПБ113.12-4,5(В35)</t>
  </si>
  <si>
    <t>ПБ112.12-4,5(В35)</t>
  </si>
  <si>
    <t>ПБ111.12-4,5(В35)</t>
  </si>
  <si>
    <t>ПБ110.12-4,5(В35)</t>
  </si>
  <si>
    <t>ПБ109.12-4,5(В35)</t>
  </si>
  <si>
    <t>Справочно:</t>
  </si>
  <si>
    <t>Вид реза (м3)</t>
  </si>
  <si>
    <t>Цена с НДС, руб.</t>
  </si>
  <si>
    <t>продольный</t>
  </si>
  <si>
    <r>
      <rPr>
        <b/>
        <sz val="12"/>
        <color theme="1"/>
        <rFont val="Times New Roman"/>
        <family val="1"/>
        <charset val="204"/>
      </rPr>
      <t>Х = (В1/А1)*А2</t>
    </r>
    <r>
      <rPr>
        <sz val="12"/>
        <color theme="1"/>
        <rFont val="Times New Roman"/>
        <family val="1"/>
        <charset val="204"/>
      </rPr>
      <t>, где:</t>
    </r>
  </si>
  <si>
    <r>
      <rPr>
        <b/>
        <sz val="10"/>
        <color theme="1"/>
        <rFont val="Times New Roman"/>
        <family val="1"/>
        <charset val="204"/>
      </rPr>
      <t>Х</t>
    </r>
    <r>
      <rPr>
        <sz val="10"/>
        <color theme="1"/>
        <rFont val="Times New Roman"/>
        <family val="1"/>
        <charset val="204"/>
      </rPr>
      <t xml:space="preserve"> - цена (руб. с НДС) искомого изделия,</t>
    </r>
  </si>
  <si>
    <r>
      <rPr>
        <b/>
        <sz val="10"/>
        <color theme="1"/>
        <rFont val="Times New Roman"/>
        <family val="1"/>
        <charset val="204"/>
      </rPr>
      <t>В1</t>
    </r>
    <r>
      <rPr>
        <sz val="10"/>
        <color theme="1"/>
        <rFont val="Times New Roman"/>
        <family val="1"/>
        <charset val="204"/>
      </rPr>
      <t xml:space="preserve"> - цена (руб. с НДС) плиты большего размера идущего за искомым,</t>
    </r>
  </si>
  <si>
    <r>
      <rPr>
        <b/>
        <sz val="10"/>
        <color theme="1"/>
        <rFont val="Times New Roman"/>
        <family val="1"/>
        <charset val="204"/>
      </rPr>
      <t>А1</t>
    </r>
    <r>
      <rPr>
        <sz val="10"/>
        <color theme="1"/>
        <rFont val="Times New Roman"/>
        <family val="1"/>
        <charset val="204"/>
      </rPr>
      <t xml:space="preserve"> - объем плиты (м3) большего размера идущего за искомым,</t>
    </r>
  </si>
  <si>
    <r>
      <rPr>
        <b/>
        <sz val="10"/>
        <color theme="1"/>
        <rFont val="Times New Roman"/>
        <family val="1"/>
        <charset val="204"/>
      </rPr>
      <t>А2</t>
    </r>
    <r>
      <rPr>
        <sz val="10"/>
        <color theme="1"/>
        <rFont val="Times New Roman"/>
        <family val="1"/>
        <charset val="204"/>
      </rPr>
      <t xml:space="preserve"> - объем плиты (м3) искомого изделия (объем = длина х 0,263)</t>
    </r>
  </si>
  <si>
    <t>ПБ24.12-3 (В20)</t>
  </si>
  <si>
    <t>ПБ24.12-4,5 (В20)</t>
  </si>
  <si>
    <t>ПБ24.12-6 (В20)</t>
  </si>
  <si>
    <t>ПБ24.12-8 (В20)</t>
  </si>
  <si>
    <t>ПБ24.12-10 (В20)</t>
  </si>
  <si>
    <t>ПБ24.12-12,5 (В20)</t>
  </si>
  <si>
    <t>ПБ24.12-16 (В20)</t>
  </si>
  <si>
    <t>ПБ24.12-21 (В25)</t>
  </si>
  <si>
    <t>ПБ30.12-3(В20)</t>
  </si>
  <si>
    <t>ПБ30.12-4,5(В20)</t>
  </si>
  <si>
    <t>ПБ30.12-6(В20)</t>
  </si>
  <si>
    <t>ПБ30.12-8(В20)</t>
  </si>
  <si>
    <t>ПБ30.12-10(В20)</t>
  </si>
  <si>
    <t>ПБ30.12-12,5(В20)</t>
  </si>
  <si>
    <t>ПБ30.12-16(В20)</t>
  </si>
  <si>
    <t>ПБ30.12-21(В25)</t>
  </si>
  <si>
    <t>ПБ36.12-3(В20)</t>
  </si>
  <si>
    <t>ПБ36.12-4,5(В20)</t>
  </si>
  <si>
    <t>ПБ36.12-6(В20)</t>
  </si>
  <si>
    <t>ПБ36.12-8(В20)</t>
  </si>
  <si>
    <t>ПБ36.12-10(В20)</t>
  </si>
  <si>
    <t>ПБ36.12-12,5(В20)</t>
  </si>
  <si>
    <t>ПБ36.12-16(В20)</t>
  </si>
  <si>
    <t>ПБ36.12-21(В25)</t>
  </si>
  <si>
    <t>ПБ42.12-3(В20)</t>
  </si>
  <si>
    <t>ПБ42.12-4,5(В20)</t>
  </si>
  <si>
    <t>ПБ42.12-6(В20)</t>
  </si>
  <si>
    <t>ПБ42.12-8(В20)</t>
  </si>
  <si>
    <t>ПБ42.12-10(В20)</t>
  </si>
  <si>
    <t>ПБ42.12-12,5(В20)</t>
  </si>
  <si>
    <t>ПБ42.12-16(В20)</t>
  </si>
  <si>
    <t>ПБ42.12-21(В25)</t>
  </si>
  <si>
    <t>ПБ48.12-3(В20)</t>
  </si>
  <si>
    <t>ПБ48.12-4,5(В20)</t>
  </si>
  <si>
    <t>ПБ48.12-6(В20)</t>
  </si>
  <si>
    <t>ПБ48.12-8(В20)</t>
  </si>
  <si>
    <t>ПБ48.12-10(В20)</t>
  </si>
  <si>
    <t>ПБ48.12-12,5(В20)</t>
  </si>
  <si>
    <t>ПБ48.12-16(В20)</t>
  </si>
  <si>
    <t>ПБ48.12-21(В30)</t>
  </si>
  <si>
    <t>ПБ54.12-3(В20)</t>
  </si>
  <si>
    <t>ПБ54.12-4,5(В20)</t>
  </si>
  <si>
    <t>ПБ54.12-6(В20)</t>
  </si>
  <si>
    <t>ПБ54.12-8(В20)</t>
  </si>
  <si>
    <t>ПБ54.12-10(В20)</t>
  </si>
  <si>
    <t>ПБ54.12-12,5(В25)</t>
  </si>
  <si>
    <t>ПБ54.12-16(В25)</t>
  </si>
  <si>
    <t>ПБ54.12-21(В30)</t>
  </si>
  <si>
    <t>ПБ60.12-3(В20)</t>
  </si>
  <si>
    <t>ПБ60.12-4,5(В20)</t>
  </si>
  <si>
    <t>ПБ60.12-6(В20)</t>
  </si>
  <si>
    <t>ПБ60.12-8(В20)</t>
  </si>
  <si>
    <t>ПБ60.12-10(В25)</t>
  </si>
  <si>
    <t>ПБ60.12-12,5(В25)</t>
  </si>
  <si>
    <t>ПБ60.12-16(В25)</t>
  </si>
  <si>
    <t>ПБ60.12-21(В35)</t>
  </si>
  <si>
    <t>ПБ66.12-3(В25)</t>
  </si>
  <si>
    <t>ПБ66.12-4,5(В25)</t>
  </si>
  <si>
    <t>ПБ66.12-6(В25)</t>
  </si>
  <si>
    <t>ПБ66.12-8(В25)</t>
  </si>
  <si>
    <t>ПБ66.12-10(В25)</t>
  </si>
  <si>
    <t>ПБ66.12-12,5(В30)</t>
  </si>
  <si>
    <t>ПБ66.12-16(В35)</t>
  </si>
  <si>
    <t>ПБ72.12-3(В25)</t>
  </si>
  <si>
    <t>ПБ72.12-4,5(В25)</t>
  </si>
  <si>
    <t>ПБ72.12-6(В25)</t>
  </si>
  <si>
    <t>ПБ72.12-8(В25)</t>
  </si>
  <si>
    <t>ПБ72.12-10(В30)</t>
  </si>
  <si>
    <t>ПБ72.12-12,5(В35)</t>
  </si>
  <si>
    <t>ПБ72.12-16(В35)</t>
  </si>
  <si>
    <t>ПБ78.12-3(В25)</t>
  </si>
  <si>
    <t>ПБ78.12-4,5(В25)</t>
  </si>
  <si>
    <t>ПБ78.12-6(В25)</t>
  </si>
  <si>
    <t>ПБ78.12-8(В30)</t>
  </si>
  <si>
    <t>ПБ78.12-10(В35)</t>
  </si>
  <si>
    <t>ПБ78.12-12,5(В35)</t>
  </si>
  <si>
    <t>ПБ84.12-3(В25)</t>
  </si>
  <si>
    <t>ПБ84.12-4,5(В25)</t>
  </si>
  <si>
    <t>ПБ84.12-6(В25)</t>
  </si>
  <si>
    <t>ПБ84.12-8(В30)</t>
  </si>
  <si>
    <t>ПБ84.12-10(В30)</t>
  </si>
  <si>
    <t>ПБ90.12-3(В25)</t>
  </si>
  <si>
    <t>ПБ90.12-4,5(В25)</t>
  </si>
  <si>
    <t>ПБ90.12-6(В25)</t>
  </si>
  <si>
    <t>ПБ90.12-8(В35)</t>
  </si>
  <si>
    <t>ПБ96.12-3(В30)</t>
  </si>
  <si>
    <t>ПБ96.12-4,5(В30)</t>
  </si>
  <si>
    <t>ПБ96.12-6(В35)</t>
  </si>
  <si>
    <t>ПБ96.12-8(В35)</t>
  </si>
  <si>
    <t>ПБ102.12-3(В30)</t>
  </si>
  <si>
    <t>ПБ102.12-4,5(В35)</t>
  </si>
  <si>
    <t>ПБ102.12-6(В35)</t>
  </si>
  <si>
    <t>ПБ108.12-3(В35)</t>
  </si>
  <si>
    <t>ПБ108.12-4,5(В35)</t>
  </si>
  <si>
    <t>ПБ114.12-3(В35)</t>
  </si>
  <si>
    <t>ПБ114.12-4,5(В35)</t>
  </si>
  <si>
    <r>
      <t>вводятся с "</t>
    </r>
    <r>
      <rPr>
        <u/>
        <sz val="12"/>
        <color theme="1"/>
        <rFont val="Times New Roman"/>
        <family val="1"/>
        <charset val="204"/>
      </rPr>
      <t>01"  11.2024</t>
    </r>
    <r>
      <rPr>
        <sz val="12"/>
        <color theme="1"/>
        <rFont val="Times New Roman"/>
        <family val="1"/>
        <charset val="204"/>
      </rPr>
      <t>г.</t>
    </r>
  </si>
  <si>
    <t>ПБ51.4 (90-11)</t>
  </si>
  <si>
    <t>ПБ51.5 (90-11)</t>
  </si>
  <si>
    <t>ПБ51.6 (90-11)</t>
  </si>
  <si>
    <t>ПБ51.8 (90-11)</t>
  </si>
  <si>
    <t>ПБ57.4 (90-11)</t>
  </si>
  <si>
    <t>ПБ57.5 (90-11)</t>
  </si>
  <si>
    <t>ПБ57.6 (90-11)</t>
  </si>
  <si>
    <t>ПБ57.8 (90-11)</t>
  </si>
  <si>
    <t>В7,5</t>
  </si>
  <si>
    <t>на БЛОКИ стеновые ФБС СЛОЕНЫЕ,</t>
  </si>
  <si>
    <t>Цена без НДС  за 1шт, руб.</t>
  </si>
  <si>
    <t>Цена с НДС  за 1шт, руб.</t>
  </si>
  <si>
    <t>ФБС9.3.6-т слоеный</t>
  </si>
  <si>
    <t>ФБС9.4.6-т слоеный</t>
  </si>
  <si>
    <t>ФБС9.5.6-т слоеный</t>
  </si>
  <si>
    <t>ФБС9.6.6-т слоеный</t>
  </si>
  <si>
    <t>ФБС12.3.6-т слоеный</t>
  </si>
  <si>
    <t>ФБС12.4.6-т слоеный</t>
  </si>
  <si>
    <t>ФБС12.5.6-т слоеный</t>
  </si>
  <si>
    <t>ФБС12.6.6-т слоеный</t>
  </si>
  <si>
    <t>ФБС24.3.6-т слоеный</t>
  </si>
  <si>
    <t>ФБС24.4.6-т слоеный</t>
  </si>
  <si>
    <t>ФБС24.5.6-т слоеный</t>
  </si>
  <si>
    <t>ФБС24.6.6-т слоеный</t>
  </si>
  <si>
    <t>вводятся с 01.11.2024 г.</t>
  </si>
  <si>
    <t>на Плиты перекрытий ж/б многопустотные безопалубочного формования 7ПБ 160мм</t>
  </si>
  <si>
    <t>7ПБ29-12-10</t>
  </si>
  <si>
    <t>7ПБ28-12-10</t>
  </si>
  <si>
    <t>7ПБ27-12-10</t>
  </si>
  <si>
    <t>7ПБ26-12-10</t>
  </si>
  <si>
    <t>7ПБ25-12-10</t>
  </si>
  <si>
    <t>7ПБ29-12-12,5</t>
  </si>
  <si>
    <t>7ПБ28-12-12,5</t>
  </si>
  <si>
    <t>7ПБ27-12-12,5</t>
  </si>
  <si>
    <t>7ПБ26-12-12,5</t>
  </si>
  <si>
    <t>7ПБ25-12-12,5</t>
  </si>
  <si>
    <t>7ПБ29-12-16</t>
  </si>
  <si>
    <t>7ПБ28-12-16</t>
  </si>
  <si>
    <t>7ПБ27-12-16</t>
  </si>
  <si>
    <t>7ПБ26-12-16</t>
  </si>
  <si>
    <t>7ПБ25-12-16</t>
  </si>
  <si>
    <t>7ПБ29-12-21</t>
  </si>
  <si>
    <t>7ПБ28-12-21</t>
  </si>
  <si>
    <t>7ПБ27-12-21</t>
  </si>
  <si>
    <t>7ПБ26-12-21</t>
  </si>
  <si>
    <t>7ПБ25-12-21</t>
  </si>
  <si>
    <t>7ПБ29-12-3</t>
  </si>
  <si>
    <t>7ПБ28-12-3</t>
  </si>
  <si>
    <t>7ПБ27-12-3</t>
  </si>
  <si>
    <t>7ПБ26-12-3</t>
  </si>
  <si>
    <t>7ПБ25-12-3</t>
  </si>
  <si>
    <t>7ПБ29-12-4,5</t>
  </si>
  <si>
    <t>7ПБ28-12-4,5</t>
  </si>
  <si>
    <t>7ПБ27-12-4,5</t>
  </si>
  <si>
    <t>7ПБ26-12-4,5</t>
  </si>
  <si>
    <t>7ПБ25-12-4,5</t>
  </si>
  <si>
    <t>7ПБ35-12-10</t>
  </si>
  <si>
    <t>7ПБ34-12-10</t>
  </si>
  <si>
    <t>7ПБ33-12-10</t>
  </si>
  <si>
    <t>7ПБ32-12-10</t>
  </si>
  <si>
    <t>7ПБ31-12-10</t>
  </si>
  <si>
    <t>7ПБ35-12-12,5</t>
  </si>
  <si>
    <t>7ПБ34-12-12,5</t>
  </si>
  <si>
    <t>7ПБ33-12-12,5</t>
  </si>
  <si>
    <t>7ПБ32-12-12,5</t>
  </si>
  <si>
    <t>7ПБ31-12-12,5</t>
  </si>
  <si>
    <t>7ПБ35-12-16</t>
  </si>
  <si>
    <t>7ПБ34-12-16</t>
  </si>
  <si>
    <t>7ПБ33-12-16</t>
  </si>
  <si>
    <t>7ПБ32-12-16</t>
  </si>
  <si>
    <t>7ПБ31-12-16</t>
  </si>
  <si>
    <t>7ПБ35-12-21</t>
  </si>
  <si>
    <t>7ПБ34-12-21</t>
  </si>
  <si>
    <t>7ПБ33-12-21</t>
  </si>
  <si>
    <t>7ПБ32-12-21</t>
  </si>
  <si>
    <t>7ПБ31-12-21</t>
  </si>
  <si>
    <t>7ПБ35-12-3</t>
  </si>
  <si>
    <t>7ПБ34-12-3</t>
  </si>
  <si>
    <t>7ПБ33-12-3</t>
  </si>
  <si>
    <t>7ПБ32-12-3</t>
  </si>
  <si>
    <t>7ПБ31-12-3</t>
  </si>
  <si>
    <t>7ПБ35-12-4,5</t>
  </si>
  <si>
    <t>7ПБ34-12-4,5</t>
  </si>
  <si>
    <t>7ПБ33-12-4,5</t>
  </si>
  <si>
    <t>7ПБ32-12-4,5</t>
  </si>
  <si>
    <t>7ПБ31-12-4,5</t>
  </si>
  <si>
    <t>7ПБ35-12-6</t>
  </si>
  <si>
    <t>7ПБ34-12-6</t>
  </si>
  <si>
    <t>7ПБ33-12-6</t>
  </si>
  <si>
    <t>7ПБ32-12-6</t>
  </si>
  <si>
    <t>7ПБ31-12-6</t>
  </si>
  <si>
    <t>7ПБ35-12-8</t>
  </si>
  <si>
    <t>7ПБ34-12-8</t>
  </si>
  <si>
    <t>7ПБ33-12-8</t>
  </si>
  <si>
    <t>7ПБ32-12-8</t>
  </si>
  <si>
    <t>7ПБ31-12-8</t>
  </si>
  <si>
    <t>7ПБ41-12-10</t>
  </si>
  <si>
    <t>7ПБ40-12-10</t>
  </si>
  <si>
    <t>7ПБ39-12-10</t>
  </si>
  <si>
    <t>7ПБ38-12-10</t>
  </si>
  <si>
    <t>7ПБ37-12-10</t>
  </si>
  <si>
    <t>7ПБ41-12-16</t>
  </si>
  <si>
    <t>7ПБ40-12-16</t>
  </si>
  <si>
    <t>7ПБ39-12-16</t>
  </si>
  <si>
    <t>7ПБ38-12-16</t>
  </si>
  <si>
    <t>7ПБ37-12-16</t>
  </si>
  <si>
    <t>7ПБ41-12-21</t>
  </si>
  <si>
    <t>7ПБ40-12-21</t>
  </si>
  <si>
    <t>7ПБ39-12-21</t>
  </si>
  <si>
    <t>7ПБ38-12-21</t>
  </si>
  <si>
    <t>7ПБ37-12-21</t>
  </si>
  <si>
    <t>7ПБ41-12-3</t>
  </si>
  <si>
    <t>7ПБ40-12-3</t>
  </si>
  <si>
    <t>7ПБ39-12-3</t>
  </si>
  <si>
    <t>7ПБ38-12-3</t>
  </si>
  <si>
    <t>7ПБ37-12-3</t>
  </si>
  <si>
    <t>7ПБ41-12-4,5</t>
  </si>
  <si>
    <t>7ПБ40-12-4,5</t>
  </si>
  <si>
    <t>7ПБ39-12-4,5</t>
  </si>
  <si>
    <t>7ПБ38-12-4,5</t>
  </si>
  <si>
    <t>7ПБ37-12-4,5</t>
  </si>
  <si>
    <t>7ПБ41-12-6</t>
  </si>
  <si>
    <t>7ПБ40-12-6</t>
  </si>
  <si>
    <t>7ПБ39-12-6</t>
  </si>
  <si>
    <t>7ПБ38-12-6</t>
  </si>
  <si>
    <t>7ПБ37-12-6</t>
  </si>
  <si>
    <t>7ПБ47-12-10</t>
  </si>
  <si>
    <t>7ПБ46-12-10</t>
  </si>
  <si>
    <t>7ПБ45-12-10</t>
  </si>
  <si>
    <t>7ПБ44-12-10</t>
  </si>
  <si>
    <t>7ПБ43-12-10</t>
  </si>
  <si>
    <t>7ПБ47-12-12,5</t>
  </si>
  <si>
    <t>7ПБ46-12-12,5</t>
  </si>
  <si>
    <t>7ПБ45-12-12,5</t>
  </si>
  <si>
    <t>7ПБ44-12-12,5</t>
  </si>
  <si>
    <t>7ПБ43-12-12,5</t>
  </si>
  <si>
    <t>7ПБ47-12-16</t>
  </si>
  <si>
    <t>7ПБ46-12-16</t>
  </si>
  <si>
    <t>7ПБ45-12-16</t>
  </si>
  <si>
    <t>7ПБ44-12-16</t>
  </si>
  <si>
    <t>7ПБ43-12-16</t>
  </si>
  <si>
    <t>7ПБ47-12-3</t>
  </si>
  <si>
    <t>7ПБ46-12-3</t>
  </si>
  <si>
    <t>7ПБ45-12-3</t>
  </si>
  <si>
    <t>7ПБ44-12-3</t>
  </si>
  <si>
    <t>7ПБ43-12-3</t>
  </si>
  <si>
    <t>7ПБ47-12-4,5</t>
  </si>
  <si>
    <t>7ПБ46-12-4,5</t>
  </si>
  <si>
    <t>7ПБ45-12-4,5</t>
  </si>
  <si>
    <t>7ПБ44-12-4,5</t>
  </si>
  <si>
    <t>7ПБ43-12-4,5</t>
  </si>
  <si>
    <t>7ПБ47-12-6</t>
  </si>
  <si>
    <t>7ПБ46-12-6</t>
  </si>
  <si>
    <t>7ПБ45-12-6</t>
  </si>
  <si>
    <t>7ПБ44-12-6</t>
  </si>
  <si>
    <t>7ПБ43-12-6</t>
  </si>
  <si>
    <t>7ПБ47-12-8</t>
  </si>
  <si>
    <t>7ПБ46-12-8</t>
  </si>
  <si>
    <t>7ПБ45-12-8</t>
  </si>
  <si>
    <t>7ПБ44-12-8</t>
  </si>
  <si>
    <t>7ПБ43-12-8</t>
  </si>
  <si>
    <t>7ПБ53-12-10</t>
  </si>
  <si>
    <t>7ПБ52-12-10</t>
  </si>
  <si>
    <t>7ПБ51-12-10</t>
  </si>
  <si>
    <t>7ПБ50-12-10</t>
  </si>
  <si>
    <t>7ПБ49-12-10</t>
  </si>
  <si>
    <t>7ПБ53-12-12,5</t>
  </si>
  <si>
    <t>7ПБ52-12-12,5</t>
  </si>
  <si>
    <t>7ПБ51-12-12,5</t>
  </si>
  <si>
    <t>7ПБ50-12-12,5</t>
  </si>
  <si>
    <t>7ПБ49-12-12,5</t>
  </si>
  <si>
    <t>7ПБ53-12-3</t>
  </si>
  <si>
    <t>7ПБ52-12-3</t>
  </si>
  <si>
    <t>7ПБ51-12-3</t>
  </si>
  <si>
    <t>7ПБ50-12-3</t>
  </si>
  <si>
    <t>7ПБ49-12-3</t>
  </si>
  <si>
    <t>7ПБ53-12-6</t>
  </si>
  <si>
    <t>7ПБ52-12-6</t>
  </si>
  <si>
    <t>7ПБ51-12-6</t>
  </si>
  <si>
    <t>7ПБ50-12-6</t>
  </si>
  <si>
    <t>7ПБ49-12-6</t>
  </si>
  <si>
    <t>7ПБ53-12-8</t>
  </si>
  <si>
    <t>7ПБ52-12-8</t>
  </si>
  <si>
    <t>7ПБ51-12-8</t>
  </si>
  <si>
    <t>7ПБ50-12-8</t>
  </si>
  <si>
    <t>7ПБ49-12-8</t>
  </si>
  <si>
    <t>7ПБ59-12-10</t>
  </si>
  <si>
    <t>7ПБ58-12-10</t>
  </si>
  <si>
    <t>7ПБ57-12-10</t>
  </si>
  <si>
    <t>7ПБ56-12-10</t>
  </si>
  <si>
    <t>7ПБ55-12-10</t>
  </si>
  <si>
    <t>7ПБ59-12-3</t>
  </si>
  <si>
    <t>7ПБ58-12-3</t>
  </si>
  <si>
    <t>7ПБ57-12-3</t>
  </si>
  <si>
    <t>7ПБ56-12-3</t>
  </si>
  <si>
    <t>7ПБ55-12-3</t>
  </si>
  <si>
    <t>7ПБ59-12-4,5</t>
  </si>
  <si>
    <t>7ПБ58-12-4,5</t>
  </si>
  <si>
    <t>7ПБ57-12-4,5</t>
  </si>
  <si>
    <t>7ПБ56-12-4,5</t>
  </si>
  <si>
    <t>7ПБ55-12-4,5</t>
  </si>
  <si>
    <t>7ПБ59-12-6</t>
  </si>
  <si>
    <t>7ПБ58-12-6</t>
  </si>
  <si>
    <t>7ПБ57-12-6</t>
  </si>
  <si>
    <t>7ПБ56-12-6</t>
  </si>
  <si>
    <t>7ПБ55-12-6</t>
  </si>
  <si>
    <t>7ПБ59-12-8</t>
  </si>
  <si>
    <t>7ПБ58-12-8</t>
  </si>
  <si>
    <t>7ПБ57-12-8</t>
  </si>
  <si>
    <t>7ПБ56-12-8</t>
  </si>
  <si>
    <t>7ПБ55-12-8</t>
  </si>
  <si>
    <t>7ПБ65-12-3</t>
  </si>
  <si>
    <t>7ПБ64-12-3</t>
  </si>
  <si>
    <t>7ПБ63-12-3</t>
  </si>
  <si>
    <t>7ПБ62-12-3</t>
  </si>
  <si>
    <t>7ПБ61-12-3</t>
  </si>
  <si>
    <t>7ПБ65-12-4,5</t>
  </si>
  <si>
    <t>7ПБ64-12-4,5</t>
  </si>
  <si>
    <t>7ПБ63-12-4,5</t>
  </si>
  <si>
    <t>7ПБ62-12-4,5</t>
  </si>
  <si>
    <t>7ПБ61-12-4,5</t>
  </si>
  <si>
    <t>7ПБ65-12-6</t>
  </si>
  <si>
    <t>7ПБ64-12-6</t>
  </si>
  <si>
    <t>7ПБ63-12-6</t>
  </si>
  <si>
    <t>7ПБ62-12-6</t>
  </si>
  <si>
    <t>7ПБ61-12-6</t>
  </si>
  <si>
    <t>7ПБ65-12-8</t>
  </si>
  <si>
    <t>7ПБ64-12-8</t>
  </si>
  <si>
    <t>7ПБ63-12-8</t>
  </si>
  <si>
    <t>7ПБ62-12-8</t>
  </si>
  <si>
    <t>7ПБ61-12-8</t>
  </si>
  <si>
    <t>7ПБ71-12-3</t>
  </si>
  <si>
    <t>7ПБ70-12-3</t>
  </si>
  <si>
    <t>7ПБ69-12-3</t>
  </si>
  <si>
    <t>7ПБ68-12-3</t>
  </si>
  <si>
    <t>7ПБ67-12-3</t>
  </si>
  <si>
    <t>7ПБ71-12-6</t>
  </si>
  <si>
    <t>7ПБ70-12-6</t>
  </si>
  <si>
    <t>7ПБ69-12-6</t>
  </si>
  <si>
    <t>7ПБ68-12-6</t>
  </si>
  <si>
    <t>7ПБ67-12-6</t>
  </si>
  <si>
    <t>1ПБ71-12-8</t>
  </si>
  <si>
    <t>1ПБ70-12-8</t>
  </si>
  <si>
    <t>1ПБ69-12-8</t>
  </si>
  <si>
    <t>1ПБ68-12-8</t>
  </si>
  <si>
    <t>1ПБ67-12-8</t>
  </si>
  <si>
    <t>7ПБ77-12-3</t>
  </si>
  <si>
    <t>7ПБ76-12-3</t>
  </si>
  <si>
    <t>7ПБ75-12-3</t>
  </si>
  <si>
    <t>7ПБ74-12-3</t>
  </si>
  <si>
    <t>7ПБ73-12-3</t>
  </si>
  <si>
    <t>7ПБ77-12-4,5</t>
  </si>
  <si>
    <t>7ПБ76-12-4,5</t>
  </si>
  <si>
    <t>7ПБ75-12-4,5</t>
  </si>
  <si>
    <t>7ПБ74-12-4,5</t>
  </si>
  <si>
    <t>7ПБ73-12-4,5</t>
  </si>
  <si>
    <t>1ПБ77-12-6</t>
  </si>
  <si>
    <t>1ПБ76-12-6</t>
  </si>
  <si>
    <t>1ПБ75-12-6</t>
  </si>
  <si>
    <t>1ПБ74-12-6</t>
  </si>
  <si>
    <t>1ПБ73-12-6</t>
  </si>
  <si>
    <t>7ПБ83-12-3</t>
  </si>
  <si>
    <t>7ПБ82-12-3</t>
  </si>
  <si>
    <t>7ПБ81-12-3</t>
  </si>
  <si>
    <t>7ПБ80-12-3</t>
  </si>
  <si>
    <t>7ПБ79-12-3</t>
  </si>
  <si>
    <t>1ПБ83-12-4,5</t>
  </si>
  <si>
    <t>1ПБ82-12-4,5</t>
  </si>
  <si>
    <t>1ПБ81-12-4,5</t>
  </si>
  <si>
    <t>1ПБ80-12-4,5</t>
  </si>
  <si>
    <t>1ПБ79-12-4,5</t>
  </si>
  <si>
    <t>Рез плиты перекрытия тип 7ПБ</t>
  </si>
  <si>
    <t>Промежуточная длина плиты 7ПБ рассчитывается по следующему принципу:</t>
  </si>
  <si>
    <r>
      <rPr>
        <b/>
        <sz val="10"/>
        <color theme="1"/>
        <rFont val="Times New Roman"/>
        <family val="1"/>
        <charset val="204"/>
      </rPr>
      <t>А2</t>
    </r>
    <r>
      <rPr>
        <sz val="10"/>
        <color theme="1"/>
        <rFont val="Times New Roman"/>
        <family val="1"/>
        <charset val="204"/>
      </rPr>
      <t xml:space="preserve"> - объем плиты (м3) искомого изделия (объем = длина х 0,185)</t>
    </r>
  </si>
  <si>
    <r>
      <t>вводятся с "</t>
    </r>
    <r>
      <rPr>
        <u/>
        <sz val="12"/>
        <color theme="1"/>
        <rFont val="Times New Roman"/>
        <family val="1"/>
        <charset val="204"/>
      </rPr>
      <t>01" 11.  2024</t>
    </r>
    <r>
      <rPr>
        <sz val="12"/>
        <color theme="1"/>
        <rFont val="Times New Roman"/>
        <family val="1"/>
        <charset val="204"/>
      </rPr>
      <t>г.</t>
    </r>
  </si>
  <si>
    <t>на МАРШИ,</t>
  </si>
  <si>
    <t>Цена за 1шт, без НДС</t>
  </si>
  <si>
    <t>Цена за 1шт, с НДС</t>
  </si>
  <si>
    <t>ЛМП 57.11.14-5</t>
  </si>
  <si>
    <t>ЛМП 57.11.15-5</t>
  </si>
  <si>
    <t>ЛМП 60.11.15-5</t>
  </si>
  <si>
    <t>ЛМП 60.11.17-5</t>
  </si>
  <si>
    <t>ЛМП 57.11.17.5</t>
  </si>
  <si>
    <t>ЛМП 57.11.18.5</t>
  </si>
  <si>
    <t>ЛМП 57.11.14-5-3</t>
  </si>
  <si>
    <t>ЛМП 57.11.15-5-3</t>
  </si>
  <si>
    <t>ЛМП 60.11.15-5-3</t>
  </si>
  <si>
    <t>ЛМП 60.11.17-5-3</t>
  </si>
  <si>
    <t>ЛМП 57.11.17-5-3</t>
  </si>
  <si>
    <t>ЛМП 57.11.18-5-3</t>
  </si>
  <si>
    <t>ЛМП 57.11.17-5-1</t>
  </si>
  <si>
    <t>ЛМП 57.11.17-5-2</t>
  </si>
  <si>
    <t>ЛМП 57.11.17-5-13</t>
  </si>
  <si>
    <t>ЛМП 57.11.18-5-13</t>
  </si>
  <si>
    <t>вводятся с "01"ноября 2024 г.</t>
  </si>
  <si>
    <t xml:space="preserve"> вводятся с  "01"ноября 2024  г.</t>
  </si>
  <si>
    <t xml:space="preserve">ВБ3 (26-13) </t>
  </si>
  <si>
    <t>01.11.2024г.</t>
  </si>
  <si>
    <t>2 П 30-18-30 (В 22,5)</t>
  </si>
  <si>
    <t>1 П30-18-30 (В 30)</t>
  </si>
  <si>
    <t>ФБС 9.3.3-т</t>
  </si>
  <si>
    <t>ФБС 9.5.3-т</t>
  </si>
  <si>
    <t>ФБС 9.6.3-т</t>
  </si>
  <si>
    <t>П15д-5</t>
  </si>
  <si>
    <t>3 ПП 20</t>
  </si>
  <si>
    <r>
      <t>Отпускные цены на</t>
    </r>
    <r>
      <rPr>
        <b/>
        <sz val="24"/>
        <rFont val="Calibri"/>
        <family val="2"/>
        <charset val="204"/>
        <scheme val="minor"/>
      </rPr>
      <t xml:space="preserve"> сваи</t>
    </r>
  </si>
  <si>
    <r>
      <t>Вводятся с ______</t>
    </r>
    <r>
      <rPr>
        <b/>
        <sz val="14"/>
        <rFont val="Calibri"/>
        <family val="2"/>
        <charset val="204"/>
        <scheme val="minor"/>
      </rPr>
      <t>2024</t>
    </r>
    <r>
      <rPr>
        <sz val="14"/>
        <rFont val="Calibri"/>
        <family val="2"/>
        <charset val="204"/>
        <scheme val="minor"/>
      </rPr>
      <t xml:space="preserve"> г.</t>
    </r>
  </si>
  <si>
    <t xml:space="preserve">Цена за  1 шт. </t>
  </si>
  <si>
    <t>Цена за  1 шт.</t>
  </si>
  <si>
    <t>вес</t>
  </si>
  <si>
    <t>объем</t>
  </si>
  <si>
    <t>тн</t>
  </si>
  <si>
    <t>м³</t>
  </si>
  <si>
    <t>без НДС</t>
  </si>
  <si>
    <t>с НДС</t>
  </si>
  <si>
    <t>С30.30-3</t>
  </si>
  <si>
    <t>В15 F100 W6 П1</t>
  </si>
  <si>
    <t>С40.30-3</t>
  </si>
  <si>
    <t>С50.30-3</t>
  </si>
  <si>
    <t>С50.30-6</t>
  </si>
  <si>
    <t>С60.30-3</t>
  </si>
  <si>
    <t>С60.30-6</t>
  </si>
  <si>
    <t>С60.30-8</t>
  </si>
  <si>
    <t xml:space="preserve">В20 F100 W6 П1 </t>
  </si>
  <si>
    <t>С70.30-6</t>
  </si>
  <si>
    <t>С70.30-8</t>
  </si>
  <si>
    <t>С70.30-9</t>
  </si>
  <si>
    <t>С80.30-6</t>
  </si>
  <si>
    <t>С80.30-8</t>
  </si>
  <si>
    <t>С80.30-9</t>
  </si>
  <si>
    <t>С80.30-10</t>
  </si>
  <si>
    <t>С80.30-11</t>
  </si>
  <si>
    <t xml:space="preserve">В25 F100 W6 П1 </t>
  </si>
  <si>
    <t>С90.30-6</t>
  </si>
  <si>
    <t>С90.30-8</t>
  </si>
  <si>
    <t>С90.30-9</t>
  </si>
  <si>
    <t>С90.30-10</t>
  </si>
  <si>
    <t>С90.30-11</t>
  </si>
  <si>
    <t>С100.30-6</t>
  </si>
  <si>
    <t>С100.30-8</t>
  </si>
  <si>
    <t>С100.30-9</t>
  </si>
  <si>
    <t>С100.30-10</t>
  </si>
  <si>
    <t>С100.30-11</t>
  </si>
  <si>
    <t>С100.30-12</t>
  </si>
  <si>
    <t>С100.30-13</t>
  </si>
  <si>
    <t>С110.30-8</t>
  </si>
  <si>
    <t>С110.30-9</t>
  </si>
  <si>
    <t>С110.30-10</t>
  </si>
  <si>
    <t>С110.30-11</t>
  </si>
  <si>
    <t>С110.30-12</t>
  </si>
  <si>
    <t>С110.30-13</t>
  </si>
  <si>
    <t>С120.30-8</t>
  </si>
  <si>
    <t>С120.30-9</t>
  </si>
  <si>
    <t>С120.30-10</t>
  </si>
  <si>
    <t>С120.30-11</t>
  </si>
  <si>
    <t>С120.30-12</t>
  </si>
  <si>
    <t>С120.30-13</t>
  </si>
  <si>
    <t>С40.35-3</t>
  </si>
  <si>
    <t>С50.35-3</t>
  </si>
  <si>
    <t>С60.35-3</t>
  </si>
  <si>
    <t>С60.35-6</t>
  </si>
  <si>
    <t>С70.35-6</t>
  </si>
  <si>
    <t>С70.35-8</t>
  </si>
  <si>
    <t>С70.35-9</t>
  </si>
  <si>
    <t>С70.35-10</t>
  </si>
  <si>
    <t>С80.35-6</t>
  </si>
  <si>
    <t>С80.35-8</t>
  </si>
  <si>
    <t>С80.35-9</t>
  </si>
  <si>
    <t>С80.35-10</t>
  </si>
  <si>
    <t>С80.35-11</t>
  </si>
  <si>
    <t>С90.35-6</t>
  </si>
  <si>
    <t>С90.35-8</t>
  </si>
  <si>
    <t>С90.35-9</t>
  </si>
  <si>
    <t>С90.35-10</t>
  </si>
  <si>
    <t>С90.35-11</t>
  </si>
  <si>
    <t>С90.35-12</t>
  </si>
  <si>
    <t>С100.35-6</t>
  </si>
  <si>
    <t>С100.35-8</t>
  </si>
  <si>
    <t>С100.35-9</t>
  </si>
  <si>
    <t>С100.35-10</t>
  </si>
  <si>
    <t>С100.35-11</t>
  </si>
  <si>
    <t>С100.35-12</t>
  </si>
  <si>
    <t>С100.35-13</t>
  </si>
  <si>
    <t>С110.35-8</t>
  </si>
  <si>
    <t>С110.35-9</t>
  </si>
  <si>
    <t>С110.35-10</t>
  </si>
  <si>
    <t>С110.35-11</t>
  </si>
  <si>
    <t>С110.35-12</t>
  </si>
  <si>
    <t>С110.35-13</t>
  </si>
  <si>
    <t>С120.35-8</t>
  </si>
  <si>
    <t>С120.35-9</t>
  </si>
  <si>
    <t>С120.35-10</t>
  </si>
  <si>
    <t>С120.35-11</t>
  </si>
  <si>
    <t>С120.35-12</t>
  </si>
  <si>
    <t>С120.35-13</t>
  </si>
  <si>
    <t>С130.35-8</t>
  </si>
  <si>
    <t>С130.35-9</t>
  </si>
  <si>
    <t>С130.35-10</t>
  </si>
  <si>
    <t>С130.35-11</t>
  </si>
  <si>
    <t>С130.35-12</t>
  </si>
  <si>
    <t>С130.35-13</t>
  </si>
  <si>
    <t>С140.35-9</t>
  </si>
  <si>
    <t>С140.35-10</t>
  </si>
  <si>
    <t>С140.35-11</t>
  </si>
  <si>
    <t>С140.35-12</t>
  </si>
  <si>
    <t>С140.35-13</t>
  </si>
  <si>
    <t>С150.35-10</t>
  </si>
  <si>
    <t>С150.35-11</t>
  </si>
  <si>
    <t>С150.35-12</t>
  </si>
  <si>
    <t>С150.35-13</t>
  </si>
  <si>
    <t>С160.35-10</t>
  </si>
  <si>
    <t>С160.35-11</t>
  </si>
  <si>
    <t>С160.35-12</t>
  </si>
  <si>
    <t>С160.35-13</t>
  </si>
  <si>
    <t>С60.30-6.у</t>
  </si>
  <si>
    <t>С70.30-6.у</t>
  </si>
  <si>
    <t>С70.30-8.у</t>
  </si>
  <si>
    <t>С70.30-9.у</t>
  </si>
  <si>
    <t>С80.30-6.у</t>
  </si>
  <si>
    <t>С80.30-8.у</t>
  </si>
  <si>
    <t>С80.30-9.у</t>
  </si>
  <si>
    <t>С80.30-10.у</t>
  </si>
  <si>
    <t>С80.30-11.у</t>
  </si>
  <si>
    <t>С90.30-6.у</t>
  </si>
  <si>
    <t>С90.30-8.у</t>
  </si>
  <si>
    <t>С90.30-9.у</t>
  </si>
  <si>
    <t>ф150</t>
  </si>
  <si>
    <t>С90.30-10.у</t>
  </si>
  <si>
    <t>С90.30-11.у</t>
  </si>
  <si>
    <t>С100.30-6.у</t>
  </si>
  <si>
    <t>С100.30-8.у</t>
  </si>
  <si>
    <t>С100.30-9.у</t>
  </si>
  <si>
    <t>С100.30-10.у</t>
  </si>
  <si>
    <t>С100.30-11.у</t>
  </si>
  <si>
    <t>С100.30-12.у</t>
  </si>
  <si>
    <t>С100.30-13.у</t>
  </si>
  <si>
    <t>С110.30-8.у</t>
  </si>
  <si>
    <t>С110.30-9.у</t>
  </si>
  <si>
    <t>С110.30-10.у</t>
  </si>
  <si>
    <t>С110.30-11.у</t>
  </si>
  <si>
    <t>С110.30-12.у</t>
  </si>
  <si>
    <t>С110.30-13.у</t>
  </si>
  <si>
    <t>С120.30-8.у</t>
  </si>
  <si>
    <t>С120.30-9.у</t>
  </si>
  <si>
    <t>С120.30-10.у</t>
  </si>
  <si>
    <t>С120.30-11.у</t>
  </si>
  <si>
    <t>С120.30-12.у</t>
  </si>
  <si>
    <t>С120.30-13.у</t>
  </si>
  <si>
    <t>С70.35-6.у</t>
  </si>
  <si>
    <t>С70.35-8.у (6,0)</t>
  </si>
  <si>
    <t>С70.35-8.у</t>
  </si>
  <si>
    <t>С70.35-9.у</t>
  </si>
  <si>
    <t>С70.35-10.у</t>
  </si>
  <si>
    <t>С80.35-6.у</t>
  </si>
  <si>
    <t>С80.35-8.у</t>
  </si>
  <si>
    <t>С80.35-9.у</t>
  </si>
  <si>
    <t>С80.35-10.у</t>
  </si>
  <si>
    <t>С80.35-11.у</t>
  </si>
  <si>
    <t>С90.35-6.у</t>
  </si>
  <si>
    <t>С90.35-8.у</t>
  </si>
  <si>
    <t>С90.35-9.у</t>
  </si>
  <si>
    <t>С90.35-10.у</t>
  </si>
  <si>
    <t>С90.35-11.у</t>
  </si>
  <si>
    <t>С90.35-12.у</t>
  </si>
  <si>
    <t>С100.35-6.у</t>
  </si>
  <si>
    <t>В25W4</t>
  </si>
  <si>
    <t>С100.35-8.у</t>
  </si>
  <si>
    <t>С100.35-9.у</t>
  </si>
  <si>
    <t>С100.35-10.у</t>
  </si>
  <si>
    <t>С100.35-11.у</t>
  </si>
  <si>
    <t>С100.35-12.у</t>
  </si>
  <si>
    <t>С100.35-13.у</t>
  </si>
  <si>
    <t>С110.35-8.у</t>
  </si>
  <si>
    <t>С110.35-9.у</t>
  </si>
  <si>
    <t>С110.35-10.у</t>
  </si>
  <si>
    <t>С110.35-11.у</t>
  </si>
  <si>
    <t>С110.35-12.у</t>
  </si>
  <si>
    <t>С110.35-13.у</t>
  </si>
  <si>
    <t>С120.35-8.у</t>
  </si>
  <si>
    <t>С120.35-9.у</t>
  </si>
  <si>
    <t>С120.35-10.у</t>
  </si>
  <si>
    <t>С120.35-11.у</t>
  </si>
  <si>
    <t>С120.35-12.у</t>
  </si>
  <si>
    <t>С120.35-13.у</t>
  </si>
  <si>
    <t>С130.35-8.у</t>
  </si>
  <si>
    <t>В30 F100 W6 П1</t>
  </si>
  <si>
    <t>С130.35-9.у</t>
  </si>
  <si>
    <t>С130.35-10.у</t>
  </si>
  <si>
    <t>С130.35-11.у</t>
  </si>
  <si>
    <t>С130.35-12.у</t>
  </si>
  <si>
    <t>С130.35-13.у</t>
  </si>
  <si>
    <t>С140.35-9.у</t>
  </si>
  <si>
    <t>С140.35-10.у</t>
  </si>
  <si>
    <t>С140.35-11.у</t>
  </si>
  <si>
    <t>С140.35-12.у</t>
  </si>
  <si>
    <t>С140.35-13.у</t>
  </si>
  <si>
    <t>С150.35-10.у</t>
  </si>
  <si>
    <t>С150.35-11.у</t>
  </si>
  <si>
    <t>С150.35-12.у</t>
  </si>
  <si>
    <t>С150.35-13.у</t>
  </si>
  <si>
    <t>С160.35-10.у</t>
  </si>
  <si>
    <t>С160.35-11.у</t>
  </si>
  <si>
    <t>С160.35-12.у</t>
  </si>
  <si>
    <t>С160.35-13.у</t>
  </si>
  <si>
    <t>КС 10-9</t>
  </si>
  <si>
    <t>КС 20.9</t>
  </si>
  <si>
    <t>ПН10</t>
  </si>
  <si>
    <t>ПН15</t>
  </si>
  <si>
    <t>ОК7.2</t>
  </si>
  <si>
    <t>ОК7.3</t>
  </si>
  <si>
    <t>ЛС17-1</t>
  </si>
  <si>
    <t>ЛС17</t>
  </si>
  <si>
    <t>ЛС23-1</t>
  </si>
  <si>
    <t>ЛС23</t>
  </si>
  <si>
    <t>1 ПБ10-1п</t>
  </si>
  <si>
    <t>1 ПБ13-1п</t>
  </si>
  <si>
    <t>2 ПБ10-1п</t>
  </si>
  <si>
    <t>2 ПБ13-1п</t>
  </si>
  <si>
    <t>1 ПБ16-1п</t>
  </si>
  <si>
    <t>2 ПБ16-2п</t>
  </si>
  <si>
    <t>2 ПБ17-2п</t>
  </si>
  <si>
    <t>2 ПБ19-3п</t>
  </si>
  <si>
    <t>2 ПБ22-3п</t>
  </si>
  <si>
    <t>2 ПБ25-3п</t>
  </si>
  <si>
    <t>2 ПБ26-4п</t>
  </si>
  <si>
    <t>2 ПБ29-4п</t>
  </si>
  <si>
    <t>2 ПБ30-4п</t>
  </si>
  <si>
    <t>3 ПБ13-37п</t>
  </si>
  <si>
    <t>3 ПБ16-37п</t>
  </si>
  <si>
    <t>3 ПБ18-8п</t>
  </si>
  <si>
    <t>3 ПБ18-37п</t>
  </si>
  <si>
    <t>3 ПБ21-8п</t>
  </si>
  <si>
    <t>3 ПБ25-8п</t>
  </si>
  <si>
    <t>3 ПБ27-8п</t>
  </si>
  <si>
    <t>3 ПБ30-8п</t>
  </si>
  <si>
    <t>3 ПБ34-4п</t>
  </si>
  <si>
    <t>3 ПБ36-4п</t>
  </si>
  <si>
    <t>5 ПБ18-27п</t>
  </si>
  <si>
    <t>5 ПБ21-27п</t>
  </si>
  <si>
    <t>5 ПБ25-27п</t>
  </si>
  <si>
    <t>5 ПБ25-37п</t>
  </si>
  <si>
    <t>5 ПБ27-37п</t>
  </si>
  <si>
    <t>5 ПБ27-27п</t>
  </si>
  <si>
    <t>5 ПБ30-27п</t>
  </si>
  <si>
    <t>5 ПБ30-37п</t>
  </si>
  <si>
    <t>5 ПБ31-27п</t>
  </si>
  <si>
    <t>5 ПБ34-20п</t>
  </si>
  <si>
    <t>5 ПБ36-20п</t>
  </si>
  <si>
    <t>ПН20 (F50)</t>
  </si>
  <si>
    <t>КО 6 (F50)</t>
  </si>
  <si>
    <t>КО 6 (F100)</t>
  </si>
  <si>
    <t>ПН20 (F100)</t>
  </si>
  <si>
    <t>ПП 10-1</t>
  </si>
  <si>
    <t>ПП 15-1</t>
  </si>
  <si>
    <t>ПП20-1</t>
  </si>
  <si>
    <t>ЛМ39.12-17</t>
  </si>
  <si>
    <t>ЛМ 27.12.14-4</t>
  </si>
  <si>
    <t>7ПБ24-12-10</t>
  </si>
  <si>
    <t>7ПБ24-12-12,5</t>
  </si>
  <si>
    <t>7ПБ24-12-16</t>
  </si>
  <si>
    <t>7ПБ24-12-21</t>
  </si>
  <si>
    <t>7ПБ24-12-3</t>
  </si>
  <si>
    <t>7ПБ24-12-4,5</t>
  </si>
  <si>
    <t>7ПБ24-12-6</t>
  </si>
  <si>
    <t>7ПБ24-12-8</t>
  </si>
  <si>
    <t>7ПБ30-12-10</t>
  </si>
  <si>
    <t>7ПБ30-12-12,5</t>
  </si>
  <si>
    <t>7ПБ30-12-16</t>
  </si>
  <si>
    <t>7ПБ30-12-21</t>
  </si>
  <si>
    <t>7ПБ30-12-3</t>
  </si>
  <si>
    <t>7ПБ30-12-4,5</t>
  </si>
  <si>
    <t>7ПБ30-12-6</t>
  </si>
  <si>
    <t>7ПБ29-12-6</t>
  </si>
  <si>
    <t>7ПБ28-12-6</t>
  </si>
  <si>
    <t>7ПБ27-12-6</t>
  </si>
  <si>
    <t>7ПБ26-12-6</t>
  </si>
  <si>
    <t>7ПБ25-12-6</t>
  </si>
  <si>
    <t>7ПБ30-12-8</t>
  </si>
  <si>
    <t>7ПБ29-12-8</t>
  </si>
  <si>
    <t>7ПБ28-12-8</t>
  </si>
  <si>
    <t>7ПБ27-12-8</t>
  </si>
  <si>
    <t>7ПБ26-12-8</t>
  </si>
  <si>
    <t>7ПБ25-12-8</t>
  </si>
  <si>
    <t>7ПБ36-12-10</t>
  </si>
  <si>
    <t>7ПБ36-12-12,5</t>
  </si>
  <si>
    <t>7ПБ36-12-16</t>
  </si>
  <si>
    <t>7ПБ36-12-21</t>
  </si>
  <si>
    <t>7ПБ36-12-3</t>
  </si>
  <si>
    <t>7ПБ36-12-4,5</t>
  </si>
  <si>
    <t>7ПБ36-12-6</t>
  </si>
  <si>
    <t>7ПБ36-12-8</t>
  </si>
  <si>
    <t>7ПБ42-12-10</t>
  </si>
  <si>
    <t>7ПБ42-12-12,5</t>
  </si>
  <si>
    <t>7ПБ41-12-12,5</t>
  </si>
  <si>
    <t>7ПБ40-12-12,5</t>
  </si>
  <si>
    <t>7ПБ39-12-12,5</t>
  </si>
  <si>
    <t>7ПБ38-12-12,5</t>
  </si>
  <si>
    <t>7ПБ37-12-12,5</t>
  </si>
  <si>
    <t>7ПБ42-12-16</t>
  </si>
  <si>
    <t>7ПБ42-12-21</t>
  </si>
  <si>
    <t>7ПБ42-12-3</t>
  </si>
  <si>
    <t>7ПБ42-12-4,5</t>
  </si>
  <si>
    <t>7ПБ42-12-6</t>
  </si>
  <si>
    <t>7ПБ42-12-8</t>
  </si>
  <si>
    <t>7ПБ41-12-8</t>
  </si>
  <si>
    <t>7ПБ40-12-8</t>
  </si>
  <si>
    <t>7ПБ39-12-8</t>
  </si>
  <si>
    <t>7ПБ38-12-8</t>
  </si>
  <si>
    <t>7ПБ37-12-8</t>
  </si>
  <si>
    <t>7ПБ48-12-10</t>
  </si>
  <si>
    <t>7ПБ48-12-12,5</t>
  </si>
  <si>
    <t>7ПБ48-12-16</t>
  </si>
  <si>
    <t>7ПБ48-12-3</t>
  </si>
  <si>
    <t>7ПБ48-12-4,5</t>
  </si>
  <si>
    <t>7ПБ48-12-6</t>
  </si>
  <si>
    <t>7ПБ48-12-8</t>
  </si>
  <si>
    <t>7ПБ54-12-10</t>
  </si>
  <si>
    <t>7ПБ54-12-12,5</t>
  </si>
  <si>
    <t>7ПБ54-12-3</t>
  </si>
  <si>
    <t>7ПБ54-12-4,5</t>
  </si>
  <si>
    <t>7ПБ53-12-4,5</t>
  </si>
  <si>
    <t>7ПБ52-12-4,5</t>
  </si>
  <si>
    <t>7ПБ51-12-4,5</t>
  </si>
  <si>
    <t>7ПБ50-12-4,5</t>
  </si>
  <si>
    <t>7ПБ49-12-4,5</t>
  </si>
  <si>
    <t>7ПБ54-12-6</t>
  </si>
  <si>
    <t>7ПБ54-12-8</t>
  </si>
  <si>
    <t>7ПБ60-12-10</t>
  </si>
  <si>
    <t>7ПБ60-12-3</t>
  </si>
  <si>
    <t>7ПБ60-12-4,5</t>
  </si>
  <si>
    <t>7ПБ60-12-6</t>
  </si>
  <si>
    <t>7ПБ60-12-8</t>
  </si>
  <si>
    <t>7ПБ66-12-3</t>
  </si>
  <si>
    <t>7ПБ66-12-4,5</t>
  </si>
  <si>
    <t>7ПБ66-12-6</t>
  </si>
  <si>
    <t>7ПБ66-12-8</t>
  </si>
  <si>
    <t>7ПБ72-12-3</t>
  </si>
  <si>
    <t>7ПБ72-12-4,5</t>
  </si>
  <si>
    <t>7ПБ71-12-4,5</t>
  </si>
  <si>
    <t>7ПБ70-12-4,5</t>
  </si>
  <si>
    <t>7ПБ69-12-4,5</t>
  </si>
  <si>
    <t>7ПБ68-12-4,5</t>
  </si>
  <si>
    <t>7ПБ67-12-4,5</t>
  </si>
  <si>
    <t>7ПБ72-12-6</t>
  </si>
  <si>
    <t>1ПБ72-12-8</t>
  </si>
  <si>
    <t>7ПБ78-12-3</t>
  </si>
  <si>
    <t>7ПБ78-12-4,5</t>
  </si>
  <si>
    <t>1ПБ78-12-6</t>
  </si>
  <si>
    <t>7ПБ84-12-3</t>
  </si>
  <si>
    <t>1ПБ84-12-4,5</t>
  </si>
  <si>
    <t>ПБ65.12-10(В25)</t>
  </si>
  <si>
    <t>ПБ64.12-10(В25)</t>
  </si>
  <si>
    <t>ПБ63.12-10(В25)</t>
  </si>
  <si>
    <t>ПБ62.12-10(В25)</t>
  </si>
  <si>
    <t>ПБ61.12-10(В25)</t>
  </si>
  <si>
    <t>Фундамент ленточный</t>
  </si>
  <si>
    <t>для коммерческих заказов (производство №1)</t>
  </si>
  <si>
    <t>на Ленточные фундаменты железобетонные,</t>
  </si>
  <si>
    <t>ФЛ 10.24-1</t>
  </si>
  <si>
    <t>ФЛ 10.12-1</t>
  </si>
  <si>
    <t>ФЛ 10.8-1</t>
  </si>
  <si>
    <t>ФЛ 10.24-2</t>
  </si>
  <si>
    <t>ФЛ 10.12-2</t>
  </si>
  <si>
    <t>ФЛ 10.8-2</t>
  </si>
  <si>
    <t>ФЛ 10.24-3</t>
  </si>
  <si>
    <t>ФЛ 10.12-3</t>
  </si>
  <si>
    <t>ФЛ 10.8-3</t>
  </si>
  <si>
    <t>ФЛ 10.24-4</t>
  </si>
  <si>
    <t>ФЛ 10.12-4</t>
  </si>
  <si>
    <t>ФЛ 10.8-4</t>
  </si>
  <si>
    <t>ФЛ 12.24-1</t>
  </si>
  <si>
    <t>ФЛ 12.12-1</t>
  </si>
  <si>
    <t>ФЛ 12.8-1</t>
  </si>
  <si>
    <t>ФЛ 12.24-2</t>
  </si>
  <si>
    <t>ФЛ 12.12-2</t>
  </si>
  <si>
    <t>ФЛ 12.8-2</t>
  </si>
  <si>
    <t>ФЛ 12.24-3</t>
  </si>
  <si>
    <t>ФЛ 12.12-3</t>
  </si>
  <si>
    <t>ФЛ 12.8-3</t>
  </si>
  <si>
    <t>ФЛ 12.24-4</t>
  </si>
  <si>
    <t>ФЛ 12.12-4</t>
  </si>
  <si>
    <t>ФЛ 12.8-4</t>
  </si>
  <si>
    <t>ФЛ 14.24-1</t>
  </si>
  <si>
    <t>ФЛ 14.12-1</t>
  </si>
  <si>
    <t>ФЛ 14.8-1</t>
  </si>
  <si>
    <t>ФЛ 14.24-2</t>
  </si>
  <si>
    <t>ФЛ 14.12-2</t>
  </si>
  <si>
    <t>ФЛ 14.8-2</t>
  </si>
  <si>
    <t>ФЛ 14.24-3</t>
  </si>
  <si>
    <t>ФЛ 14.12-3</t>
  </si>
  <si>
    <t>ФЛ 14.8-3</t>
  </si>
  <si>
    <t>ФЛ 14.24-4</t>
  </si>
  <si>
    <t>ФЛ 14.12-4</t>
  </si>
  <si>
    <t>ФЛ 14.8-4</t>
  </si>
  <si>
    <t>ФЛ 16.24-1</t>
  </si>
  <si>
    <t>ФЛ 16.12-1</t>
  </si>
  <si>
    <t>ФЛ 16.8-1</t>
  </si>
  <si>
    <t>ФЛ 16.24-2</t>
  </si>
  <si>
    <t>ФЛ 16.12-2</t>
  </si>
  <si>
    <t>ФЛ 16.8-2</t>
  </si>
  <si>
    <t>ФЛ 16.24-3</t>
  </si>
  <si>
    <t>ФЛ 16.12-3</t>
  </si>
  <si>
    <t>ФЛ 16.8-3</t>
  </si>
  <si>
    <t>ФЛ 16.24-4</t>
  </si>
  <si>
    <t>ФЛ 16.12-4</t>
  </si>
  <si>
    <t>ФЛ 16.8-4</t>
  </si>
  <si>
    <t>ФЛ 20.24-1</t>
  </si>
  <si>
    <t>ФЛ 20.12-1</t>
  </si>
  <si>
    <t>ФЛ 20.8-1</t>
  </si>
  <si>
    <t>ФЛ 20.24-2</t>
  </si>
  <si>
    <t>ФЛ 20.12-2</t>
  </si>
  <si>
    <t>ФЛ 20.8-2</t>
  </si>
  <si>
    <t>ФЛ 20.24-3</t>
  </si>
  <si>
    <t>ФЛ 20.12-3</t>
  </si>
  <si>
    <t>ФЛ 20.8-3</t>
  </si>
  <si>
    <t>ФЛ 20.24-4</t>
  </si>
  <si>
    <t>ФЛ 20.12-4</t>
  </si>
  <si>
    <t>ФЛ 20.8-4</t>
  </si>
  <si>
    <t>Прайс - лист на доставку бетона и раствора автобетоносмесителем(зима) 01.11.2024</t>
  </si>
  <si>
    <t>Стоимость   руб.</t>
  </si>
  <si>
    <t>Транспортные услуги</t>
  </si>
  <si>
    <t>за 1м3 в т.ч. НДС (20%)</t>
  </si>
  <si>
    <t>до 5 м3 в т.ч. НДС (20%)</t>
  </si>
  <si>
    <t>7м3 в т.ч. НДС (20%)</t>
  </si>
  <si>
    <t>9 м3 в т. ч. НДС (20%)</t>
  </si>
  <si>
    <t>В черте города</t>
  </si>
  <si>
    <t>10 км от черты города</t>
  </si>
  <si>
    <t>20 км от черты города</t>
  </si>
  <si>
    <t>40 км от черты города</t>
  </si>
  <si>
    <t>50 км от черты города</t>
  </si>
  <si>
    <t>60 км от черты города</t>
  </si>
  <si>
    <t>70 км от черты города</t>
  </si>
  <si>
    <t>80 км от черты города</t>
  </si>
  <si>
    <t>90 км от черты города</t>
  </si>
  <si>
    <t>100 км от черты города</t>
  </si>
  <si>
    <t>Простой автобетоносмесителя не запланированный /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</si>
</sst>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 ;[Red]\-#,##0.00\ "/>
    <numFmt numFmtId="165" formatCode="#,##0.000"/>
    <numFmt numFmtId="166" formatCode="0.0%"/>
    <numFmt numFmtId="167" formatCode="0.000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vertAlign val="superscript"/>
      <sz val="10"/>
      <name val="Arial Cyr"/>
      <family val="1"/>
      <charset val="204"/>
    </font>
    <font>
      <sz val="10"/>
      <name val="Arial Cyr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3" fillId="0" borderId="0"/>
    <xf numFmtId="0" fontId="1" fillId="0" borderId="0"/>
    <xf numFmtId="0" fontId="3" fillId="0" borderId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2" borderId="0" applyNumberFormat="0" applyBorder="0" applyAlignment="0" applyProtection="0"/>
    <xf numFmtId="0" fontId="35" fillId="10" borderId="9" applyNumberFormat="0" applyAlignment="0" applyProtection="0"/>
    <xf numFmtId="0" fontId="36" fillId="23" borderId="10" applyNumberFormat="0" applyAlignment="0" applyProtection="0"/>
    <xf numFmtId="0" fontId="37" fillId="23" borderId="9" applyNumberFormat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2" fillId="24" borderId="15" applyNumberFormat="0" applyAlignment="0" applyProtection="0"/>
    <xf numFmtId="0" fontId="43" fillId="0" borderId="0" applyNumberFormat="0" applyFill="0" applyBorder="0" applyAlignment="0" applyProtection="0"/>
    <xf numFmtId="0" fontId="44" fillId="25" borderId="0" applyNumberFormat="0" applyBorder="0" applyAlignment="0" applyProtection="0"/>
    <xf numFmtId="0" fontId="45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28" fillId="26" borderId="16" applyNumberFormat="0" applyFont="0" applyAlignment="0" applyProtection="0"/>
    <xf numFmtId="0" fontId="47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49" fillId="7" borderId="0" applyNumberFormat="0" applyBorder="0" applyAlignment="0" applyProtection="0"/>
    <xf numFmtId="0" fontId="3" fillId="0" borderId="0"/>
    <xf numFmtId="0" fontId="55" fillId="0" borderId="0"/>
    <xf numFmtId="0" fontId="3" fillId="0" borderId="0"/>
    <xf numFmtId="0" fontId="60" fillId="0" borderId="0"/>
    <xf numFmtId="0" fontId="28" fillId="0" borderId="0"/>
  </cellStyleXfs>
  <cellXfs count="409">
    <xf numFmtId="0" fontId="0" fillId="0" borderId="0" xfId="0"/>
    <xf numFmtId="4" fontId="0" fillId="0" borderId="0" xfId="0" applyNumberFormat="1" applyFill="1" applyAlignment="1">
      <alignment horizontal="center"/>
    </xf>
    <xf numFmtId="4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Fill="1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Border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8" fillId="0" borderId="0" xfId="0" applyFont="1"/>
    <xf numFmtId="4" fontId="8" fillId="0" borderId="0" xfId="0" applyNumberFormat="1" applyFont="1" applyFill="1"/>
    <xf numFmtId="4" fontId="9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4" fontId="10" fillId="0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0" fontId="8" fillId="0" borderId="1" xfId="0" applyFont="1" applyFill="1" applyBorder="1" applyAlignment="1"/>
    <xf numFmtId="0" fontId="16" fillId="0" borderId="0" xfId="0" applyFont="1" applyFill="1" applyBorder="1"/>
    <xf numFmtId="0" fontId="14" fillId="0" borderId="0" xfId="0" applyFont="1" applyFill="1" applyBorder="1"/>
    <xf numFmtId="4" fontId="14" fillId="0" borderId="0" xfId="0" applyNumberFormat="1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/>
    <xf numFmtId="4" fontId="17" fillId="0" borderId="0" xfId="0" applyNumberFormat="1" applyFont="1" applyFill="1"/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Fill="1" applyBorder="1" applyAlignment="1">
      <alignment horizontal="center"/>
    </xf>
    <xf numFmtId="4" fontId="17" fillId="0" borderId="0" xfId="0" applyNumberFormat="1" applyFont="1" applyFill="1" applyBorder="1" applyAlignment="1">
      <alignment horizontal="center"/>
    </xf>
    <xf numFmtId="0" fontId="13" fillId="0" borderId="0" xfId="0" applyFont="1" applyBorder="1"/>
    <xf numFmtId="0" fontId="8" fillId="0" borderId="0" xfId="0" applyFont="1" applyFill="1" applyBorder="1"/>
    <xf numFmtId="0" fontId="18" fillId="0" borderId="0" xfId="1" applyFont="1" applyAlignment="1">
      <alignment vertical="center" wrapText="1"/>
    </xf>
    <xf numFmtId="0" fontId="3" fillId="0" borderId="0" xfId="1" applyAlignment="1">
      <alignment horizontal="left"/>
    </xf>
    <xf numFmtId="0" fontId="19" fillId="0" borderId="0" xfId="1" applyFont="1" applyAlignment="1">
      <alignment vertical="center" wrapText="1"/>
    </xf>
    <xf numFmtId="0" fontId="3" fillId="0" borderId="0" xfId="1"/>
    <xf numFmtId="164" fontId="19" fillId="0" borderId="0" xfId="1" applyNumberFormat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left" vertical="center" wrapText="1"/>
    </xf>
    <xf numFmtId="2" fontId="5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23" fillId="0" borderId="0" xfId="2" applyFont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23" fillId="0" borderId="0" xfId="2" applyFont="1"/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 wrapText="1"/>
    </xf>
    <xf numFmtId="0" fontId="21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vertical="center"/>
    </xf>
    <xf numFmtId="0" fontId="5" fillId="0" borderId="0" xfId="3" applyFont="1"/>
    <xf numFmtId="0" fontId="5" fillId="0" borderId="0" xfId="3" applyFont="1" applyAlignment="1">
      <alignment horizontal="left"/>
    </xf>
    <xf numFmtId="4" fontId="5" fillId="0" borderId="0" xfId="3" applyNumberFormat="1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horizontal="center"/>
    </xf>
    <xf numFmtId="4" fontId="8" fillId="0" borderId="0" xfId="3" applyNumberFormat="1" applyFont="1" applyAlignment="1">
      <alignment horizontal="center"/>
    </xf>
    <xf numFmtId="4" fontId="9" fillId="0" borderId="0" xfId="3" applyNumberFormat="1" applyFont="1" applyAlignment="1">
      <alignment horizontal="left"/>
    </xf>
    <xf numFmtId="4" fontId="26" fillId="0" borderId="0" xfId="3" applyNumberFormat="1" applyFont="1" applyAlignment="1">
      <alignment horizontal="center"/>
    </xf>
    <xf numFmtId="4" fontId="27" fillId="0" borderId="0" xfId="3" applyNumberFormat="1" applyFont="1" applyAlignment="1">
      <alignment horizontal="center"/>
    </xf>
    <xf numFmtId="4" fontId="13" fillId="0" borderId="0" xfId="3" applyNumberFormat="1" applyFont="1" applyAlignment="1">
      <alignment horizontal="left"/>
    </xf>
    <xf numFmtId="0" fontId="13" fillId="0" borderId="0" xfId="3" applyFont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4" fontId="13" fillId="0" borderId="8" xfId="3" applyNumberFormat="1" applyFont="1" applyBorder="1" applyAlignment="1">
      <alignment horizontal="center" vertical="center" wrapText="1"/>
    </xf>
    <xf numFmtId="0" fontId="28" fillId="0" borderId="1" xfId="3" applyFont="1" applyBorder="1" applyAlignment="1">
      <alignment horizontal="left" vertical="center" wrapText="1" indent="1"/>
    </xf>
    <xf numFmtId="0" fontId="8" fillId="0" borderId="1" xfId="3" applyFont="1" applyBorder="1" applyAlignment="1">
      <alignment horizontal="left" vertical="center" wrapText="1"/>
    </xf>
    <xf numFmtId="4" fontId="8" fillId="0" borderId="1" xfId="3" applyNumberFormat="1" applyFont="1" applyBorder="1" applyAlignment="1">
      <alignment horizontal="center" vertical="center"/>
    </xf>
    <xf numFmtId="2" fontId="8" fillId="0" borderId="0" xfId="3" applyNumberFormat="1" applyFont="1" applyAlignment="1">
      <alignment horizontal="center" vertical="center"/>
    </xf>
    <xf numFmtId="2" fontId="13" fillId="0" borderId="0" xfId="3" applyNumberFormat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4" fontId="13" fillId="0" borderId="0" xfId="3" applyNumberFormat="1" applyFont="1" applyAlignment="1">
      <alignment horizontal="center" vertical="center" wrapText="1"/>
    </xf>
    <xf numFmtId="0" fontId="28" fillId="2" borderId="0" xfId="3" applyFont="1" applyFill="1" applyAlignment="1">
      <alignment horizontal="left" vertical="top" wrapText="1" indent="1"/>
    </xf>
    <xf numFmtId="0" fontId="28" fillId="0" borderId="8" xfId="3" applyFont="1" applyBorder="1" applyAlignment="1">
      <alignment horizontal="left" vertical="center" wrapText="1" indent="1"/>
    </xf>
    <xf numFmtId="4" fontId="8" fillId="0" borderId="0" xfId="3" applyNumberFormat="1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left" vertical="center" wrapText="1"/>
    </xf>
    <xf numFmtId="4" fontId="5" fillId="0" borderId="0" xfId="3" applyNumberFormat="1" applyFont="1" applyAlignment="1">
      <alignment horizontal="left"/>
    </xf>
    <xf numFmtId="4" fontId="8" fillId="0" borderId="0" xfId="3" applyNumberFormat="1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" fontId="8" fillId="4" borderId="1" xfId="3" applyNumberFormat="1" applyFont="1" applyFill="1" applyBorder="1" applyAlignment="1">
      <alignment horizontal="center" vertical="center"/>
    </xf>
    <xf numFmtId="0" fontId="8" fillId="0" borderId="1" xfId="3" applyFont="1" applyBorder="1"/>
    <xf numFmtId="4" fontId="8" fillId="0" borderId="1" xfId="3" applyNumberFormat="1" applyFont="1" applyBorder="1" applyAlignment="1">
      <alignment horizontal="center"/>
    </xf>
    <xf numFmtId="0" fontId="13" fillId="0" borderId="1" xfId="3" applyFont="1" applyBorder="1" applyAlignment="1">
      <alignment horizontal="center" vertical="center" wrapText="1"/>
    </xf>
    <xf numFmtId="4" fontId="13" fillId="0" borderId="1" xfId="3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2" fillId="0" borderId="0" xfId="2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9" fillId="0" borderId="0" xfId="0" applyFont="1"/>
    <xf numFmtId="0" fontId="28" fillId="0" borderId="0" xfId="3" applyFont="1" applyBorder="1" applyAlignment="1">
      <alignment horizontal="left" vertical="center" wrapText="1" indent="1"/>
    </xf>
    <xf numFmtId="0" fontId="8" fillId="0" borderId="0" xfId="3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8" fillId="0" borderId="0" xfId="3" applyNumberFormat="1" applyFont="1" applyBorder="1" applyAlignment="1">
      <alignment horizontal="center" vertical="center"/>
    </xf>
    <xf numFmtId="2" fontId="13" fillId="0" borderId="1" xfId="3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/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4" fontId="32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4" fontId="0" fillId="0" borderId="0" xfId="0" applyNumberFormat="1" applyFill="1" applyBorder="1"/>
    <xf numFmtId="4" fontId="0" fillId="0" borderId="0" xfId="0" applyNumberFormat="1" applyBorder="1"/>
    <xf numFmtId="0" fontId="8" fillId="0" borderId="0" xfId="1" applyFont="1" applyFill="1" applyAlignment="1">
      <alignment vertical="center" wrapText="1"/>
    </xf>
    <xf numFmtId="0" fontId="8" fillId="0" borderId="1" xfId="3" applyFont="1" applyFill="1" applyBorder="1"/>
    <xf numFmtId="2" fontId="8" fillId="0" borderId="5" xfId="3" applyNumberFormat="1" applyFont="1" applyFill="1" applyBorder="1" applyAlignment="1"/>
    <xf numFmtId="0" fontId="8" fillId="0" borderId="5" xfId="3" applyFont="1" applyFill="1" applyBorder="1" applyAlignment="1"/>
    <xf numFmtId="4" fontId="8" fillId="0" borderId="5" xfId="3" applyNumberFormat="1" applyFont="1" applyFill="1" applyBorder="1" applyAlignment="1"/>
    <xf numFmtId="0" fontId="8" fillId="0" borderId="5" xfId="3" applyFont="1" applyFill="1" applyBorder="1"/>
    <xf numFmtId="0" fontId="8" fillId="0" borderId="4" xfId="3" applyFont="1" applyFill="1" applyBorder="1"/>
    <xf numFmtId="0" fontId="8" fillId="0" borderId="7" xfId="3" applyFont="1" applyFill="1" applyBorder="1"/>
    <xf numFmtId="0" fontId="14" fillId="0" borderId="1" xfId="3" applyFont="1" applyFill="1" applyBorder="1"/>
    <xf numFmtId="0" fontId="14" fillId="0" borderId="5" xfId="3" applyFont="1" applyFill="1" applyBorder="1"/>
    <xf numFmtId="0" fontId="8" fillId="0" borderId="1" xfId="3" applyFont="1" applyFill="1" applyBorder="1" applyAlignment="1"/>
    <xf numFmtId="49" fontId="8" fillId="0" borderId="1" xfId="3" applyNumberFormat="1" applyFont="1" applyFill="1" applyBorder="1" applyAlignment="1"/>
    <xf numFmtId="49" fontId="8" fillId="0" borderId="1" xfId="3" applyNumberFormat="1" applyFont="1" applyFill="1" applyBorder="1"/>
    <xf numFmtId="0" fontId="13" fillId="0" borderId="1" xfId="3" applyFont="1" applyFill="1" applyBorder="1" applyAlignment="1"/>
    <xf numFmtId="0" fontId="13" fillId="0" borderId="4" xfId="3" applyFont="1" applyFill="1" applyBorder="1" applyAlignment="1"/>
    <xf numFmtId="0" fontId="8" fillId="0" borderId="3" xfId="3" applyFont="1" applyFill="1" applyBorder="1" applyAlignment="1"/>
    <xf numFmtId="4" fontId="13" fillId="0" borderId="1" xfId="3" applyNumberFormat="1" applyFont="1" applyFill="1" applyBorder="1" applyAlignment="1"/>
    <xf numFmtId="16" fontId="8" fillId="0" borderId="1" xfId="3" applyNumberFormat="1" applyFont="1" applyFill="1" applyBorder="1"/>
    <xf numFmtId="4" fontId="13" fillId="0" borderId="5" xfId="3" applyNumberFormat="1" applyFont="1" applyFill="1" applyBorder="1" applyAlignment="1"/>
    <xf numFmtId="4" fontId="8" fillId="0" borderId="1" xfId="3" applyNumberFormat="1" applyFont="1" applyFill="1" applyBorder="1"/>
    <xf numFmtId="0" fontId="8" fillId="0" borderId="5" xfId="3" applyFont="1" applyFill="1" applyBorder="1" applyAlignment="1"/>
    <xf numFmtId="4" fontId="8" fillId="0" borderId="4" xfId="3" applyNumberFormat="1" applyFont="1" applyFill="1" applyBorder="1"/>
    <xf numFmtId="4" fontId="8" fillId="0" borderId="3" xfId="3" applyNumberFormat="1" applyFont="1" applyFill="1" applyBorder="1"/>
    <xf numFmtId="4" fontId="8" fillId="0" borderId="6" xfId="3" applyNumberFormat="1" applyFont="1" applyFill="1" applyBorder="1"/>
    <xf numFmtId="4" fontId="13" fillId="0" borderId="1" xfId="3" applyNumberFormat="1" applyFont="1" applyFill="1" applyBorder="1"/>
    <xf numFmtId="0" fontId="13" fillId="0" borderId="1" xfId="3" applyFont="1" applyFill="1" applyBorder="1" applyAlignment="1"/>
    <xf numFmtId="0" fontId="13" fillId="0" borderId="4" xfId="3" applyFont="1" applyFill="1" applyBorder="1" applyAlignment="1"/>
    <xf numFmtId="0" fontId="13" fillId="0" borderId="5" xfId="3" applyFont="1" applyFill="1" applyBorder="1" applyAlignment="1"/>
    <xf numFmtId="0" fontId="8" fillId="0" borderId="4" xfId="3" applyFont="1" applyFill="1" applyBorder="1" applyAlignment="1"/>
    <xf numFmtId="4" fontId="13" fillId="0" borderId="3" xfId="3" applyNumberFormat="1" applyFont="1" applyFill="1" applyBorder="1" applyAlignment="1"/>
    <xf numFmtId="4" fontId="13" fillId="0" borderId="1" xfId="3" applyNumberFormat="1" applyFont="1" applyFill="1" applyBorder="1" applyAlignment="1"/>
    <xf numFmtId="4" fontId="5" fillId="0" borderId="0" xfId="0" applyNumberFormat="1" applyFont="1" applyFill="1" applyAlignment="1">
      <alignment horizontal="right"/>
    </xf>
    <xf numFmtId="0" fontId="7" fillId="0" borderId="0" xfId="1" applyFont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0" xfId="1" applyAlignment="1">
      <alignment horizontal="right"/>
    </xf>
    <xf numFmtId="0" fontId="6" fillId="0" borderId="0" xfId="1" applyFont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25" fillId="0" borderId="0" xfId="2" applyFont="1" applyAlignment="1">
      <alignment horizontal="center"/>
    </xf>
    <xf numFmtId="0" fontId="25" fillId="0" borderId="0" xfId="0" applyFont="1" applyFill="1"/>
    <xf numFmtId="4" fontId="25" fillId="0" borderId="0" xfId="0" applyNumberFormat="1" applyFont="1" applyFill="1"/>
    <xf numFmtId="4" fontId="25" fillId="0" borderId="0" xfId="0" applyNumberFormat="1" applyFont="1" applyFill="1" applyAlignment="1">
      <alignment horizontal="right"/>
    </xf>
    <xf numFmtId="2" fontId="25" fillId="0" borderId="0" xfId="0" applyNumberFormat="1" applyFont="1" applyFill="1"/>
    <xf numFmtId="0" fontId="25" fillId="0" borderId="0" xfId="0" applyFont="1" applyFill="1" applyAlignment="1">
      <alignment horizontal="center"/>
    </xf>
    <xf numFmtId="4" fontId="25" fillId="0" borderId="0" xfId="0" applyNumberFormat="1" applyFont="1" applyFill="1" applyAlignment="1">
      <alignment horizontal="center"/>
    </xf>
    <xf numFmtId="0" fontId="30" fillId="0" borderId="1" xfId="0" applyFont="1" applyFill="1" applyBorder="1" applyAlignment="1">
      <alignment horizontal="center" vertical="center" wrapText="1"/>
    </xf>
    <xf numFmtId="4" fontId="30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2" fontId="25" fillId="0" borderId="0" xfId="0" applyNumberFormat="1" applyFont="1" applyFill="1" applyAlignment="1">
      <alignment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/>
    <xf numFmtId="2" fontId="30" fillId="0" borderId="1" xfId="0" applyNumberFormat="1" applyFont="1" applyFill="1" applyBorder="1"/>
    <xf numFmtId="4" fontId="30" fillId="0" borderId="1" xfId="0" applyNumberFormat="1" applyFont="1" applyFill="1" applyBorder="1"/>
    <xf numFmtId="4" fontId="30" fillId="0" borderId="0" xfId="0" applyNumberFormat="1" applyFont="1" applyFill="1" applyBorder="1"/>
    <xf numFmtId="0" fontId="30" fillId="0" borderId="0" xfId="0" applyFont="1" applyFill="1"/>
    <xf numFmtId="2" fontId="30" fillId="0" borderId="0" xfId="0" applyNumberFormat="1" applyFont="1" applyFill="1"/>
    <xf numFmtId="4" fontId="30" fillId="0" borderId="0" xfId="0" applyNumberFormat="1" applyFont="1" applyFill="1"/>
    <xf numFmtId="0" fontId="25" fillId="0" borderId="1" xfId="0" applyFont="1" applyFill="1" applyBorder="1"/>
    <xf numFmtId="2" fontId="25" fillId="0" borderId="1" xfId="0" applyNumberFormat="1" applyFont="1" applyFill="1" applyBorder="1"/>
    <xf numFmtId="4" fontId="25" fillId="0" borderId="1" xfId="0" applyNumberFormat="1" applyFont="1" applyFill="1" applyBorder="1"/>
    <xf numFmtId="4" fontId="25" fillId="0" borderId="0" xfId="0" applyNumberFormat="1" applyFont="1" applyFill="1" applyBorder="1"/>
    <xf numFmtId="0" fontId="25" fillId="0" borderId="0" xfId="0" applyFont="1" applyFill="1" applyBorder="1"/>
    <xf numFmtId="2" fontId="25" fillId="0" borderId="0" xfId="0" applyNumberFormat="1" applyFont="1" applyFill="1" applyBorder="1"/>
    <xf numFmtId="0" fontId="51" fillId="0" borderId="0" xfId="0" applyFont="1" applyFill="1" applyBorder="1"/>
    <xf numFmtId="0" fontId="50" fillId="0" borderId="0" xfId="0" applyFont="1" applyFill="1"/>
    <xf numFmtId="0" fontId="52" fillId="0" borderId="0" xfId="0" applyFont="1" applyFill="1"/>
    <xf numFmtId="2" fontId="5" fillId="0" borderId="0" xfId="0" applyNumberFormat="1" applyFont="1" applyFill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4" fontId="0" fillId="0" borderId="1" xfId="0" applyNumberFormat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25" fillId="0" borderId="0" xfId="0" applyFont="1"/>
    <xf numFmtId="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4" fontId="30" fillId="0" borderId="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/>
    <xf numFmtId="2" fontId="30" fillId="0" borderId="1" xfId="0" applyNumberFormat="1" applyFont="1" applyBorder="1"/>
    <xf numFmtId="4" fontId="30" fillId="0" borderId="1" xfId="0" applyNumberFormat="1" applyFont="1" applyBorder="1"/>
    <xf numFmtId="4" fontId="30" fillId="0" borderId="0" xfId="0" applyNumberFormat="1" applyFont="1" applyBorder="1"/>
    <xf numFmtId="0" fontId="30" fillId="0" borderId="0" xfId="0" applyFont="1"/>
    <xf numFmtId="0" fontId="25" fillId="0" borderId="1" xfId="0" applyFont="1" applyBorder="1"/>
    <xf numFmtId="2" fontId="25" fillId="0" borderId="1" xfId="0" applyNumberFormat="1" applyFont="1" applyBorder="1"/>
    <xf numFmtId="4" fontId="25" fillId="0" borderId="1" xfId="0" applyNumberFormat="1" applyFont="1" applyBorder="1"/>
    <xf numFmtId="4" fontId="25" fillId="0" borderId="0" xfId="0" applyNumberFormat="1" applyFont="1" applyBorder="1"/>
    <xf numFmtId="0" fontId="25" fillId="0" borderId="0" xfId="0" applyFont="1" applyBorder="1"/>
    <xf numFmtId="2" fontId="25" fillId="0" borderId="0" xfId="0" applyNumberFormat="1" applyFont="1" applyBorder="1"/>
    <xf numFmtId="4" fontId="25" fillId="0" borderId="0" xfId="0" applyNumberFormat="1" applyFont="1"/>
    <xf numFmtId="0" fontId="51" fillId="0" borderId="0" xfId="0" applyFont="1" applyBorder="1"/>
    <xf numFmtId="4" fontId="25" fillId="2" borderId="1" xfId="0" applyNumberFormat="1" applyFont="1" applyFill="1" applyBorder="1"/>
    <xf numFmtId="4" fontId="25" fillId="2" borderId="0" xfId="0" applyNumberFormat="1" applyFont="1" applyFill="1" applyBorder="1"/>
    <xf numFmtId="0" fontId="50" fillId="0" borderId="0" xfId="0" applyFont="1"/>
    <xf numFmtId="0" fontId="52" fillId="0" borderId="0" xfId="0" applyFont="1"/>
    <xf numFmtId="2" fontId="0" fillId="0" borderId="1" xfId="0" applyNumberFormat="1" applyFill="1" applyBorder="1"/>
    <xf numFmtId="14" fontId="4" fillId="0" borderId="0" xfId="1" applyNumberFormat="1" applyFont="1" applyAlignment="1">
      <alignment vertical="center" wrapText="1"/>
    </xf>
    <xf numFmtId="0" fontId="4" fillId="0" borderId="0" xfId="1" applyFont="1"/>
    <xf numFmtId="4" fontId="4" fillId="0" borderId="0" xfId="1" applyNumberFormat="1" applyFont="1"/>
    <xf numFmtId="4" fontId="4" fillId="0" borderId="0" xfId="1" applyNumberFormat="1" applyFont="1" applyAlignment="1">
      <alignment horizontal="right"/>
    </xf>
    <xf numFmtId="166" fontId="4" fillId="0" borderId="0" xfId="1" applyNumberFormat="1" applyFont="1"/>
    <xf numFmtId="0" fontId="58" fillId="0" borderId="0" xfId="1" applyFont="1"/>
    <xf numFmtId="0" fontId="5" fillId="0" borderId="0" xfId="1" applyFont="1" applyAlignment="1">
      <alignment vertical="center"/>
    </xf>
    <xf numFmtId="14" fontId="5" fillId="0" borderId="0" xfId="1" applyNumberFormat="1" applyFont="1" applyAlignment="1">
      <alignment vertical="center"/>
    </xf>
    <xf numFmtId="4" fontId="58" fillId="0" borderId="0" xfId="1" applyNumberFormat="1" applyFont="1"/>
    <xf numFmtId="4" fontId="7" fillId="0" borderId="0" xfId="1" applyNumberFormat="1" applyFont="1" applyBorder="1" applyAlignment="1">
      <alignment horizontal="center" vertical="center"/>
    </xf>
    <xf numFmtId="4" fontId="7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4" fontId="7" fillId="0" borderId="2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166" fontId="4" fillId="0" borderId="0" xfId="1" applyNumberFormat="1" applyFont="1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167" fontId="5" fillId="0" borderId="2" xfId="1" applyNumberFormat="1" applyFont="1" applyBorder="1" applyAlignment="1">
      <alignment horizontal="center" wrapText="1"/>
    </xf>
    <xf numFmtId="167" fontId="6" fillId="0" borderId="2" xfId="1" applyNumberFormat="1" applyFont="1" applyBorder="1" applyAlignment="1">
      <alignment horizontal="center" wrapText="1"/>
    </xf>
    <xf numFmtId="4" fontId="4" fillId="0" borderId="2" xfId="1" applyNumberFormat="1" applyFont="1" applyBorder="1"/>
    <xf numFmtId="4" fontId="4" fillId="0" borderId="0" xfId="1" applyNumberFormat="1" applyFont="1" applyBorder="1"/>
    <xf numFmtId="2" fontId="4" fillId="0" borderId="0" xfId="1" applyNumberFormat="1" applyFont="1" applyBorder="1"/>
    <xf numFmtId="0" fontId="5" fillId="0" borderId="1" xfId="1" applyFont="1" applyBorder="1" applyAlignment="1">
      <alignment horizontal="center" wrapText="1"/>
    </xf>
    <xf numFmtId="167" fontId="5" fillId="0" borderId="1" xfId="1" applyNumberFormat="1" applyFont="1" applyBorder="1" applyAlignment="1">
      <alignment horizontal="center" wrapText="1"/>
    </xf>
    <xf numFmtId="4" fontId="4" fillId="0" borderId="1" xfId="1" applyNumberFormat="1" applyFont="1" applyBorder="1"/>
    <xf numFmtId="167" fontId="6" fillId="0" borderId="1" xfId="1" applyNumberFormat="1" applyFont="1" applyBorder="1" applyAlignment="1">
      <alignment horizontal="center" wrapText="1"/>
    </xf>
    <xf numFmtId="0" fontId="5" fillId="27" borderId="1" xfId="1" applyFont="1" applyFill="1" applyBorder="1" applyAlignment="1">
      <alignment horizontal="center" wrapText="1"/>
    </xf>
    <xf numFmtId="167" fontId="5" fillId="27" borderId="1" xfId="1" applyNumberFormat="1" applyFont="1" applyFill="1" applyBorder="1" applyAlignment="1">
      <alignment horizontal="center" wrapText="1"/>
    </xf>
    <xf numFmtId="4" fontId="4" fillId="27" borderId="1" xfId="1" applyNumberFormat="1" applyFont="1" applyFill="1" applyBorder="1"/>
    <xf numFmtId="166" fontId="4" fillId="27" borderId="0" xfId="1" applyNumberFormat="1" applyFont="1" applyFill="1"/>
    <xf numFmtId="0" fontId="4" fillId="27" borderId="0" xfId="1" applyFont="1" applyFill="1"/>
    <xf numFmtId="4" fontId="4" fillId="0" borderId="1" xfId="1" applyNumberFormat="1" applyFont="1" applyBorder="1" applyAlignment="1">
      <alignment vertical="center"/>
    </xf>
    <xf numFmtId="0" fontId="4" fillId="0" borderId="3" xfId="1" applyFont="1" applyBorder="1"/>
    <xf numFmtId="4" fontId="4" fillId="0" borderId="4" xfId="1" applyNumberFormat="1" applyFont="1" applyBorder="1"/>
    <xf numFmtId="166" fontId="4" fillId="0" borderId="5" xfId="1" applyNumberFormat="1" applyFont="1" applyBorder="1"/>
    <xf numFmtId="4" fontId="4" fillId="0" borderId="29" xfId="1" applyNumberFormat="1" applyFont="1" applyBorder="1"/>
    <xf numFmtId="166" fontId="4" fillId="0" borderId="30" xfId="1" applyNumberFormat="1" applyFont="1" applyBorder="1"/>
    <xf numFmtId="4" fontId="4" fillId="0" borderId="32" xfId="1" applyNumberFormat="1" applyFont="1" applyBorder="1"/>
    <xf numFmtId="4" fontId="4" fillId="0" borderId="6" xfId="1" applyNumberFormat="1" applyFont="1" applyBorder="1"/>
    <xf numFmtId="166" fontId="4" fillId="0" borderId="34" xfId="1" applyNumberFormat="1" applyFont="1" applyBorder="1"/>
    <xf numFmtId="0" fontId="8" fillId="27" borderId="1" xfId="1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27" borderId="1" xfId="0" applyFill="1" applyBorder="1" applyAlignment="1">
      <alignment horizontal="left" vertical="center"/>
    </xf>
    <xf numFmtId="0" fontId="0" fillId="27" borderId="1" xfId="0" applyFill="1" applyBorder="1"/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5" fillId="0" borderId="0" xfId="1" applyNumberFormat="1" applyFont="1" applyAlignment="1">
      <alignment vertical="center" wrapText="1"/>
    </xf>
    <xf numFmtId="2" fontId="5" fillId="0" borderId="0" xfId="1" applyNumberFormat="1" applyFont="1" applyAlignment="1">
      <alignment vertical="center" wrapText="1"/>
    </xf>
    <xf numFmtId="2" fontId="6" fillId="0" borderId="0" xfId="1" applyNumberFormat="1" applyFont="1" applyAlignment="1">
      <alignment vertical="center" wrapText="1"/>
    </xf>
    <xf numFmtId="0" fontId="5" fillId="27" borderId="1" xfId="1" applyFont="1" applyFill="1" applyBorder="1" applyAlignment="1">
      <alignment vertical="center" wrapText="1"/>
    </xf>
    <xf numFmtId="0" fontId="5" fillId="27" borderId="1" xfId="1" applyFont="1" applyFill="1" applyBorder="1" applyAlignment="1">
      <alignment horizontal="center" vertical="center" wrapText="1"/>
    </xf>
    <xf numFmtId="164" fontId="5" fillId="27" borderId="1" xfId="1" applyNumberFormat="1" applyFont="1" applyFill="1" applyBorder="1" applyAlignment="1">
      <alignment horizontal="right" vertical="center" wrapText="1"/>
    </xf>
    <xf numFmtId="0" fontId="8" fillId="27" borderId="0" xfId="1" applyFont="1" applyFill="1" applyAlignment="1">
      <alignment vertical="center" wrapText="1"/>
    </xf>
    <xf numFmtId="4" fontId="5" fillId="27" borderId="0" xfId="1" applyNumberFormat="1" applyFont="1" applyFill="1" applyAlignment="1">
      <alignment vertical="center" wrapText="1"/>
    </xf>
    <xf numFmtId="0" fontId="60" fillId="0" borderId="0" xfId="48"/>
    <xf numFmtId="4" fontId="60" fillId="0" borderId="0" xfId="48" applyNumberFormat="1"/>
    <xf numFmtId="0" fontId="19" fillId="0" borderId="0" xfId="49" applyFont="1" applyAlignment="1">
      <alignment vertical="center" wrapText="1"/>
    </xf>
    <xf numFmtId="164" fontId="19" fillId="0" borderId="0" xfId="49" applyNumberFormat="1" applyFont="1" applyAlignment="1">
      <alignment vertical="center" wrapText="1"/>
    </xf>
    <xf numFmtId="0" fontId="29" fillId="0" borderId="0" xfId="48" applyFont="1"/>
    <xf numFmtId="4" fontId="60" fillId="0" borderId="0" xfId="48" applyNumberFormat="1" applyFill="1" applyAlignment="1">
      <alignment horizontal="center"/>
    </xf>
    <xf numFmtId="14" fontId="60" fillId="0" borderId="0" xfId="48" applyNumberFormat="1"/>
    <xf numFmtId="0" fontId="60" fillId="0" borderId="1" xfId="48" applyBorder="1" applyAlignment="1">
      <alignment horizontal="center"/>
    </xf>
    <xf numFmtId="0" fontId="60" fillId="0" borderId="1" xfId="48" applyBorder="1"/>
    <xf numFmtId="4" fontId="60" fillId="0" borderId="1" xfId="48" applyNumberFormat="1" applyBorder="1"/>
    <xf numFmtId="4" fontId="60" fillId="0" borderId="0" xfId="48" applyNumberFormat="1" applyBorder="1"/>
    <xf numFmtId="2" fontId="60" fillId="0" borderId="0" xfId="48" applyNumberFormat="1"/>
    <xf numFmtId="0" fontId="0" fillId="0" borderId="1" xfId="0" applyBorder="1" applyAlignment="1">
      <alignment horizont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2" fontId="30" fillId="0" borderId="3" xfId="0" applyNumberFormat="1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/>
    </xf>
    <xf numFmtId="2" fontId="25" fillId="0" borderId="3" xfId="0" applyNumberFormat="1" applyFont="1" applyFill="1" applyBorder="1" applyAlignment="1">
      <alignment horizontal="center"/>
    </xf>
    <xf numFmtId="2" fontId="25" fillId="0" borderId="5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4" fontId="0" fillId="0" borderId="8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30" fillId="0" borderId="3" xfId="0" applyNumberFormat="1" applyFont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0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20" fillId="0" borderId="0" xfId="1" applyFont="1" applyAlignment="1">
      <alignment horizontal="left" vertical="center" wrapText="1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54" fillId="0" borderId="0" xfId="0" applyFont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4" fontId="21" fillId="0" borderId="1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right"/>
    </xf>
    <xf numFmtId="14" fontId="19" fillId="0" borderId="0" xfId="3" applyNumberFormat="1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6" fillId="0" borderId="0" xfId="3" applyFont="1" applyAlignment="1">
      <alignment horizontal="center"/>
    </xf>
    <xf numFmtId="0" fontId="30" fillId="0" borderId="0" xfId="2" applyFont="1" applyAlignment="1">
      <alignment horizontal="center"/>
    </xf>
    <xf numFmtId="0" fontId="51" fillId="0" borderId="0" xfId="2" applyFont="1" applyAlignment="1">
      <alignment horizontal="center"/>
    </xf>
    <xf numFmtId="0" fontId="18" fillId="0" borderId="0" xfId="3" applyFont="1" applyAlignment="1">
      <alignment horizontal="center"/>
    </xf>
    <xf numFmtId="4" fontId="32" fillId="0" borderId="1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center" vertical="center"/>
    </xf>
    <xf numFmtId="4" fontId="32" fillId="0" borderId="5" xfId="0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31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" fillId="0" borderId="18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4" fontId="7" fillId="0" borderId="21" xfId="1" applyNumberFormat="1" applyFont="1" applyBorder="1" applyAlignment="1">
      <alignment horizontal="center" vertical="center"/>
    </xf>
    <xf numFmtId="4" fontId="7" fillId="0" borderId="24" xfId="1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/>
    </xf>
    <xf numFmtId="0" fontId="60" fillId="0" borderId="1" xfId="48" applyBorder="1" applyAlignment="1">
      <alignment wrapText="1"/>
    </xf>
    <xf numFmtId="0" fontId="60" fillId="0" borderId="1" xfId="48" applyBorder="1" applyAlignment="1">
      <alignment horizontal="center" vertical="center" wrapText="1"/>
    </xf>
    <xf numFmtId="4" fontId="60" fillId="0" borderId="1" xfId="48" applyNumberFormat="1" applyFill="1" applyBorder="1" applyAlignment="1">
      <alignment horizontal="center" vertical="center" wrapText="1"/>
    </xf>
    <xf numFmtId="4" fontId="60" fillId="0" borderId="1" xfId="48" applyNumberFormat="1" applyBorder="1" applyAlignment="1">
      <alignment horizontal="center" wrapText="1"/>
    </xf>
  </cellXfs>
  <cellStyles count="50">
    <cellStyle name="20% — акцент1 2" xfId="4"/>
    <cellStyle name="20% — акцент2 2" xfId="5"/>
    <cellStyle name="20% — акцент3 2" xfId="6"/>
    <cellStyle name="20% — акцент4 2" xfId="7"/>
    <cellStyle name="20% — акцент5 2" xfId="8"/>
    <cellStyle name="20% — акцент6 2" xfId="9"/>
    <cellStyle name="40% — акцент1 2" xfId="10"/>
    <cellStyle name="40% — акцент2 2" xfId="11"/>
    <cellStyle name="40% — акцент3 2" xfId="12"/>
    <cellStyle name="40% — акцент4 2" xfId="13"/>
    <cellStyle name="40% — акцент5 2" xfId="14"/>
    <cellStyle name="40% — акцент6 2" xfId="15"/>
    <cellStyle name="60% — акцент1 2" xfId="16"/>
    <cellStyle name="60% — акцент2 2" xfId="17"/>
    <cellStyle name="60% — акцент3 2" xfId="18"/>
    <cellStyle name="60% — акцент4 2" xfId="19"/>
    <cellStyle name="60% — акцент5 2" xfId="20"/>
    <cellStyle name="60% —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1"/>
    <cellStyle name="Обычный 2 2" xfId="47"/>
    <cellStyle name="Обычный 2 3" xfId="49"/>
    <cellStyle name="Обычный 3" xfId="2"/>
    <cellStyle name="Обычный 3 2" xfId="45"/>
    <cellStyle name="Обычный 4" xfId="3"/>
    <cellStyle name="Обычный 5" xfId="46"/>
    <cellStyle name="Обычный 6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0</xdr:rowOff>
    </xdr:from>
    <xdr:to>
      <xdr:col>1</xdr:col>
      <xdr:colOff>1070173</xdr:colOff>
      <xdr:row>1</xdr:row>
      <xdr:rowOff>19050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536773" cy="742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228600</xdr:colOff>
      <xdr:row>3</xdr:row>
      <xdr:rowOff>163015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495300" cy="8392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0</xdr:rowOff>
    </xdr:from>
    <xdr:to>
      <xdr:col>1</xdr:col>
      <xdr:colOff>165563</xdr:colOff>
      <xdr:row>3</xdr:row>
      <xdr:rowOff>127000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0"/>
          <a:ext cx="568788" cy="809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323392</xdr:colOff>
      <xdr:row>0</xdr:row>
      <xdr:rowOff>0</xdr:rowOff>
    </xdr:from>
    <xdr:to>
      <xdr:col>0</xdr:col>
      <xdr:colOff>819149</xdr:colOff>
      <xdr:row>3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23392" y="0"/>
          <a:ext cx="495757" cy="85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</xdr:rowOff>
    </xdr:from>
    <xdr:to>
      <xdr:col>0</xdr:col>
      <xdr:colOff>1076326</xdr:colOff>
      <xdr:row>5</xdr:row>
      <xdr:rowOff>128390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"/>
          <a:ext cx="828676" cy="120471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108607</xdr:colOff>
      <xdr:row>0</xdr:row>
      <xdr:rowOff>0</xdr:rowOff>
    </xdr:from>
    <xdr:to>
      <xdr:col>1</xdr:col>
      <xdr:colOff>552450</xdr:colOff>
      <xdr:row>3</xdr:row>
      <xdr:rowOff>95250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94357" y="0"/>
          <a:ext cx="443843" cy="7524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1</xdr:col>
      <xdr:colOff>704486</xdr:colOff>
      <xdr:row>2</xdr:row>
      <xdr:rowOff>219075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0"/>
          <a:ext cx="447311" cy="6191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5</xdr:row>
      <xdr:rowOff>351772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71299B-2216-496C-B584-F5A6EB0779D8}"/>
            </a:ext>
          </a:extLst>
        </xdr:cNvPr>
        <xdr:cNvSpPr txBox="1"/>
      </xdr:nvSpPr>
      <xdr:spPr>
        <a:xfrm>
          <a:off x="731520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5</xdr:row>
      <xdr:rowOff>351772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5F6DADF-9DDF-44D2-88ED-53CD66F59F96}"/>
            </a:ext>
          </a:extLst>
        </xdr:cNvPr>
        <xdr:cNvSpPr txBox="1"/>
      </xdr:nvSpPr>
      <xdr:spPr>
        <a:xfrm>
          <a:off x="731520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5</xdr:row>
      <xdr:rowOff>351772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F7E9986-9978-4274-A283-D2F2F2ADAE8E}"/>
            </a:ext>
          </a:extLst>
        </xdr:cNvPr>
        <xdr:cNvSpPr txBox="1"/>
      </xdr:nvSpPr>
      <xdr:spPr>
        <a:xfrm>
          <a:off x="731520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5</xdr:row>
      <xdr:rowOff>351772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554E5C5-6C0B-4E31-94C5-E8F0E7E4218A}"/>
            </a:ext>
          </a:extLst>
        </xdr:cNvPr>
        <xdr:cNvSpPr txBox="1"/>
      </xdr:nvSpPr>
      <xdr:spPr>
        <a:xfrm>
          <a:off x="731520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B0F4A5-9A85-4C57-8F2B-85A9EDBD06E0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4613460-6EF8-43DC-82C2-78CED006854A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785E9B4-5F79-4A82-A1BB-368E80ACF277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3847024-2D10-4AC4-89E0-8D78E7D277C3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0890826-BD55-4310-9E83-EDC4307E65AA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F05136A-06CC-48EA-941A-44A557530B9B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3252453-0749-4FE3-89E7-88EDF167556F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9</xdr:col>
      <xdr:colOff>0</xdr:colOff>
      <xdr:row>6</xdr:row>
      <xdr:rowOff>351772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CEBDAE6-317E-4A28-BD9B-CDE2906A6C2E}"/>
            </a:ext>
          </a:extLst>
        </xdr:cNvPr>
        <xdr:cNvSpPr txBox="1"/>
      </xdr:nvSpPr>
      <xdr:spPr>
        <a:xfrm>
          <a:off x="7315200" y="329499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15EDEBB-8178-4FEE-B11E-0CE44C45E757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CFBB6C9-4C20-4ED3-91EC-2BA9B522BEEB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AD4C254-CB17-4626-9486-E2E68153E7B0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DC2390D-BEED-46DB-97D5-B62CF06A861F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5</xdr:row>
      <xdr:rowOff>351772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8A4667A-BC70-4AF9-BD11-6554CED55E75}"/>
            </a:ext>
          </a:extLst>
        </xdr:cNvPr>
        <xdr:cNvSpPr txBox="1"/>
      </xdr:nvSpPr>
      <xdr:spPr>
        <a:xfrm>
          <a:off x="5800725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5</xdr:row>
      <xdr:rowOff>351772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1E6A3C9-A5C8-4713-94B6-D2908EA34C98}"/>
            </a:ext>
          </a:extLst>
        </xdr:cNvPr>
        <xdr:cNvSpPr txBox="1"/>
      </xdr:nvSpPr>
      <xdr:spPr>
        <a:xfrm>
          <a:off x="5800725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5</xdr:row>
      <xdr:rowOff>351772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8B89BCB-F634-4AE8-A6E5-3310F2223276}"/>
            </a:ext>
          </a:extLst>
        </xdr:cNvPr>
        <xdr:cNvSpPr txBox="1"/>
      </xdr:nvSpPr>
      <xdr:spPr>
        <a:xfrm>
          <a:off x="5800725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5</xdr:row>
      <xdr:rowOff>351772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F7E0EDB-159F-4FB2-BA35-0EB917941A00}"/>
            </a:ext>
          </a:extLst>
        </xdr:cNvPr>
        <xdr:cNvSpPr txBox="1"/>
      </xdr:nvSpPr>
      <xdr:spPr>
        <a:xfrm>
          <a:off x="5800725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9E5439C-B0B9-4B6F-958E-4D2CC9838946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146EEF5F-EC5B-4D11-8753-3CD16235D99B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C672819-0D4B-497A-AEE0-C9776FF89AB9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</xdr:row>
      <xdr:rowOff>351772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93BEFB6-780C-433B-958F-ABEE8A6A9849}"/>
            </a:ext>
          </a:extLst>
        </xdr:cNvPr>
        <xdr:cNvSpPr txBox="1"/>
      </xdr:nvSpPr>
      <xdr:spPr>
        <a:xfrm>
          <a:off x="4286250" y="303782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0</xdr:row>
      <xdr:rowOff>0</xdr:rowOff>
    </xdr:from>
    <xdr:to>
      <xdr:col>1</xdr:col>
      <xdr:colOff>732607</xdr:colOff>
      <xdr:row>4</xdr:row>
      <xdr:rowOff>88900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50" y="0"/>
          <a:ext cx="573857" cy="81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0</xdr:rowOff>
    </xdr:from>
    <xdr:to>
      <xdr:col>1</xdr:col>
      <xdr:colOff>127001</xdr:colOff>
      <xdr:row>3</xdr:row>
      <xdr:rowOff>94979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0"/>
          <a:ext cx="438150" cy="777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552</xdr:row>
      <xdr:rowOff>0</xdr:rowOff>
    </xdr:from>
    <xdr:to>
      <xdr:col>9</xdr:col>
      <xdr:colOff>304800</xdr:colOff>
      <xdr:row>554</xdr:row>
      <xdr:rowOff>190500</xdr:rowOff>
    </xdr:to>
    <xdr:sp macro="" textlink="">
      <xdr:nvSpPr>
        <xdr:cNvPr id="2" name="AutoShape 3" descr="Логотип_Орёлстрой — копия">
          <a:extLst>
            <a:ext uri="{FF2B5EF4-FFF2-40B4-BE49-F238E27FC236}">
              <a16:creationId xmlns:a16="http://schemas.microsoft.com/office/drawing/2014/main" id="{9C80DF84-2E05-4265-B468-8711AD756BD7}"/>
            </a:ext>
          </a:extLst>
        </xdr:cNvPr>
        <xdr:cNvSpPr>
          <a:spLocks noChangeAspect="1" noChangeArrowheads="1"/>
        </xdr:cNvSpPr>
      </xdr:nvSpPr>
      <xdr:spPr bwMode="auto">
        <a:xfrm>
          <a:off x="9286875" y="112814100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47626</xdr:colOff>
      <xdr:row>4</xdr:row>
      <xdr:rowOff>28576</xdr:rowOff>
    </xdr:from>
    <xdr:to>
      <xdr:col>3</xdr:col>
      <xdr:colOff>676275</xdr:colOff>
      <xdr:row>6</xdr:row>
      <xdr:rowOff>114300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1584F3-8358-4D2D-920A-FB3A6B633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6" y="828676"/>
          <a:ext cx="628649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361</xdr:row>
      <xdr:rowOff>0</xdr:rowOff>
    </xdr:from>
    <xdr:to>
      <xdr:col>6</xdr:col>
      <xdr:colOff>304800</xdr:colOff>
      <xdr:row>363</xdr:row>
      <xdr:rowOff>111125</xdr:rowOff>
    </xdr:to>
    <xdr:sp macro="" textlink="">
      <xdr:nvSpPr>
        <xdr:cNvPr id="2" name="AutoShape 3" descr="Логотип_Орёлстрой — копия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086850" y="74209275"/>
          <a:ext cx="3048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99843</xdr:rowOff>
    </xdr:from>
    <xdr:to>
      <xdr:col>1</xdr:col>
      <xdr:colOff>714375</xdr:colOff>
      <xdr:row>3</xdr:row>
      <xdr:rowOff>34849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400" y="99843"/>
          <a:ext cx="704850" cy="5541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</xdr:col>
      <xdr:colOff>205164</xdr:colOff>
      <xdr:row>2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0"/>
          <a:ext cx="376614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901867</xdr:colOff>
      <xdr:row>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0"/>
          <a:ext cx="454192" cy="628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114300</xdr:rowOff>
    </xdr:from>
    <xdr:to>
      <xdr:col>1</xdr:col>
      <xdr:colOff>1015826</xdr:colOff>
      <xdr:row>5</xdr:row>
      <xdr:rowOff>197849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14300"/>
          <a:ext cx="920576" cy="1274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7246</xdr:colOff>
      <xdr:row>0</xdr:row>
      <xdr:rowOff>0</xdr:rowOff>
    </xdr:from>
    <xdr:to>
      <xdr:col>1</xdr:col>
      <xdr:colOff>447675</xdr:colOff>
      <xdr:row>2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131196" y="0"/>
          <a:ext cx="440429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1</xdr:col>
      <xdr:colOff>1214624</xdr:colOff>
      <xdr:row>5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0"/>
          <a:ext cx="376424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2</xdr:col>
      <xdr:colOff>426728</xdr:colOff>
      <xdr:row>2</xdr:row>
      <xdr:rowOff>47625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331478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087;&#1072;&#1087;&#1082;&#1072;%20&#1084;&#1072;&#1090;&#1077;&#1088;&#1080;&#1072;&#1083;&#1099;\&#1044;&#1086;&#1082;&#1091;&#1084;&#1077;&#1085;&#1090;&#1099;%20&#1087;&#1086;%20&#1087;&#1086;&#1076;&#1088;&#1072;&#1079;&#1076;&#1077;&#1083;&#1077;&#1085;&#1080;&#1103;&#1084;\&#1055;&#1069;&#1054;\&#1055;&#1056;&#1040;&#1049;&#1057;&#1067;%20(&#1088;&#1072;&#1073;&#1086;&#1095;&#1072;&#1103;)\&#1055;&#1056;&#1040;&#1049;&#1057;&#1067;%20&#1050;&#1054;&#1052;&#1052;&#1045;&#1056;&#1063;&#1045;&#1057;&#1050;&#1048;&#1045;%202024&#1075;\&#1050;&#1086;&#1084;&#1084;&#1077;&#1088;&#1095;&#1077;&#1089;&#1082;&#1080;&#1077;%20&#1087;&#1088;&#1072;&#1081;&#1089;&#1099;%20&#1089;%2001.11.2024\1%20&#1087;&#1088;-&#1074;&#1086;\&#1060;&#1041;&#1057;%20(&#1089;&#1083;&#1086;&#1077;&#1085;&#1099;&#107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yuliya.trofimova\AppData\Local\Microsoft\Windows\INetCache\Content.Outlook\W6BM1477\&#1050;&#1072;&#1083;&#1100;&#1082;&#1091;&#1083;&#1103;&#1094;&#1080;&#1080;%20&#1042;&#1080;&#1073;&#1088;&#1086;&#1087;&#1088;&#1077;&#1089;&#1089;_30.10.2018%20(&#1076;&#1083;&#1103;%20&#1082;&#1086;&#1084;&#1087;&#1072;&#1085;&#1080;&#1081;%20&#1054;&#1088;&#1077;&#1083;&#1089;&#1090;&#1088;&#1086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087;&#1072;&#1087;&#1082;&#1072;%20&#1084;&#1072;&#1090;&#1077;&#1088;&#1080;&#1072;&#1083;&#1099;\&#1044;&#1086;&#1082;&#1091;&#1084;&#1077;&#1085;&#1090;&#1099;%20&#1087;&#1086;%20&#1087;&#1086;&#1076;&#1088;&#1072;&#1079;&#1076;&#1077;&#1083;&#1077;&#1085;&#1080;&#1103;&#1084;\&#1055;&#1069;&#1054;\&#1055;&#1056;&#1040;&#1049;&#1057;&#1067;%20(&#1088;&#1072;&#1073;&#1086;&#1095;&#1072;&#1103;)\&#1055;&#1056;&#1040;&#1049;&#1057;&#1067;%20&#1050;&#1054;&#1052;&#1052;&#1045;&#1056;&#1063;&#1045;&#1057;&#1050;&#1048;&#1045;%202024&#1075;\&#1050;&#1086;&#1084;&#1084;&#1077;&#1088;&#1095;&#1077;&#1089;&#1082;&#1080;&#1077;%20&#1087;&#1088;&#1072;&#1081;&#1089;&#1099;%20&#1089;%2001.11.2024\3%20&#1087;&#1088;-&#1074;&#1086;\&#1046;&#1041;&#1048;\&#1057;&#1042;&#1040;&#1048;%20(3%20&#1087;&#1088;&#1086;&#1080;&#1079;&#1074;&#1086;&#1076;&#1089;&#1090;&#1074;&#1086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087;&#1072;&#1087;&#1082;&#1072;%20&#1084;&#1072;&#1090;&#1077;&#1088;&#1080;&#1072;&#1083;&#1099;\&#1044;&#1086;&#1082;&#1091;&#1084;&#1077;&#1085;&#1090;&#1099;%20&#1087;&#1086;%20&#1087;&#1086;&#1076;&#1088;&#1072;&#1079;&#1076;&#1077;&#1083;&#1077;&#1085;&#1080;&#1103;&#1084;\&#1055;&#1069;&#1054;\&#1055;&#1056;&#1040;&#1049;&#1057;&#1067;%20(&#1088;&#1072;&#1073;&#1086;&#1095;&#1072;&#1103;)\&#1055;&#1056;&#1040;&#1049;&#1057;&#1067;%20&#1050;&#1054;&#1052;&#1052;&#1045;&#1056;&#1063;&#1045;&#1057;&#1050;&#1048;&#1045;%202024&#1075;\&#1050;&#1086;&#1084;&#1084;&#1077;&#1088;&#1095;&#1077;&#1089;&#1082;&#1080;&#1077;%20&#1087;&#1088;&#1072;&#1081;&#1089;&#1099;%20&#1089;%2001.11.2024\1%20&#1087;&#1088;-&#1074;&#1086;\&#1060;&#1051;%20(24-28)%20&#1087;&#1088;&#1086;-&#1074;&#1086;%20&#8470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ассеты база ПП изм от26.1 (2"/>
      <sheetName val="Кассеты база ПП изменения 1"/>
      <sheetName val="СВОД"/>
      <sheetName val="Исходные данные"/>
      <sheetName val="Прайс"/>
      <sheetName val="Расчет"/>
      <sheetName val="Готовый изделия"/>
      <sheetName val="Петли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E5">
            <v>0.14599999999999999</v>
          </cell>
          <cell r="G5">
            <v>0.19500000000000001</v>
          </cell>
          <cell r="I5">
            <v>0.24399999999999999</v>
          </cell>
          <cell r="K5">
            <v>0.29299999999999998</v>
          </cell>
          <cell r="M5">
            <v>0.20300000000000001</v>
          </cell>
          <cell r="O5">
            <v>0.26500000000000001</v>
          </cell>
          <cell r="Q5">
            <v>0.33100000000000002</v>
          </cell>
          <cell r="S5">
            <v>0.39800000000000002</v>
          </cell>
          <cell r="U5">
            <v>0.40600000000000003</v>
          </cell>
          <cell r="W5">
            <v>0.54300000000000004</v>
          </cell>
          <cell r="Y5">
            <v>0.67900000000000005</v>
          </cell>
          <cell r="AA5">
            <v>0.81499999999999995</v>
          </cell>
        </row>
        <row r="21">
          <cell r="F21">
            <v>732.86416669679068</v>
          </cell>
          <cell r="H21">
            <v>932.37689621202469</v>
          </cell>
          <cell r="J21">
            <v>1170.6976257272586</v>
          </cell>
          <cell r="L21">
            <v>1441.6190934661017</v>
          </cell>
          <cell r="N21">
            <v>939.66178010091994</v>
          </cell>
          <cell r="P21">
            <v>1279.764097767968</v>
          </cell>
          <cell r="R21">
            <v>1579.5899331558549</v>
          </cell>
          <cell r="T21">
            <v>1824.1619334646032</v>
          </cell>
          <cell r="V21">
            <v>1773.5522434404986</v>
          </cell>
          <cell r="X21">
            <v>2292.3806900815825</v>
          </cell>
          <cell r="Z21">
            <v>2965.4353247787285</v>
          </cell>
          <cell r="AB21">
            <v>3460.3896234989497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для печати"/>
      <sheetName val="Сравнение"/>
      <sheetName val="Прайс"/>
      <sheetName val="Расценки"/>
      <sheetName val="КАЛЬКУЛЯЦИИ"/>
      <sheetName val="Плита тротуарная серая"/>
      <sheetName val="Плита тротуарная цветная"/>
      <sheetName val="Бордюр дорожный БР 100.30.15"/>
      <sheetName val="Бордюр газонный БР 80.15.8"/>
      <sheetName val="Бордюр газонный БР 80.15.8 (цв)"/>
      <sheetName val="СКЦ т-2Р150"/>
      <sheetName val="СКЦ т-1Р150"/>
      <sheetName val="Лоток 50.25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G4" t="str">
            <v>Плита тротуарная серая</v>
          </cell>
        </row>
        <row r="5">
          <cell r="G5" t="str">
            <v>м2</v>
          </cell>
          <cell r="I5" t="str">
            <v>м2</v>
          </cell>
          <cell r="O5" t="str">
            <v>шт</v>
          </cell>
          <cell r="Q5" t="str">
            <v>шт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 сваи"/>
      <sheetName val="ЦЕНЫ"/>
      <sheetName val="С30"/>
      <sheetName val="С30у"/>
      <sheetName val="С35"/>
      <sheetName val="С35у"/>
      <sheetName val="С70 В 25"/>
    </sheetNames>
    <sheetDataSet>
      <sheetData sheetId="0"/>
      <sheetData sheetId="1"/>
      <sheetData sheetId="2">
        <row r="16">
          <cell r="F16">
            <v>5385.81580135677</v>
          </cell>
          <cell r="H16">
            <v>6887.4303957020802</v>
          </cell>
          <cell r="J16">
            <v>8389.1991094663335</v>
          </cell>
          <cell r="L16">
            <v>9291.8875063286487</v>
          </cell>
          <cell r="N16">
            <v>9891.0289282305876</v>
          </cell>
          <cell r="P16">
            <v>10967.810379540017</v>
          </cell>
          <cell r="R16">
            <v>12284.512799042208</v>
          </cell>
          <cell r="T16">
            <v>12690.642718536074</v>
          </cell>
          <cell r="V16">
            <v>14221.446270273773</v>
          </cell>
          <cell r="X16">
            <v>15876.078146804788</v>
          </cell>
          <cell r="Z16">
            <v>14529.656352816375</v>
          </cell>
          <cell r="AB16">
            <v>16111.551378720646</v>
          </cell>
          <cell r="AD16">
            <v>18013.604844265639</v>
          </cell>
          <cell r="AF16">
            <v>20014.736956824621</v>
          </cell>
          <cell r="AH16">
            <v>22720.208073354785</v>
          </cell>
          <cell r="AJ16">
            <v>16208.049624457071</v>
          </cell>
          <cell r="AL16">
            <v>18001.461260748572</v>
          </cell>
          <cell r="AN16">
            <v>20120.008616680807</v>
          </cell>
          <cell r="AP16">
            <v>22366.072407567142</v>
          </cell>
          <cell r="AR16">
            <v>25405.30351692039</v>
          </cell>
          <cell r="AT16">
            <v>17952.923672665362</v>
          </cell>
          <cell r="AV16">
            <v>19926.782012717347</v>
          </cell>
          <cell r="AX16">
            <v>22292.853169663565</v>
          </cell>
          <cell r="AZ16">
            <v>24768.609211563882</v>
          </cell>
          <cell r="BB16">
            <v>28141.600313740215</v>
          </cell>
          <cell r="BD16">
            <v>31387.598331488865</v>
          </cell>
          <cell r="BF16">
            <v>37529.35708036337</v>
          </cell>
          <cell r="BH16">
            <v>21816.948226164226</v>
          </cell>
          <cell r="BJ16">
            <v>24399.411061497678</v>
          </cell>
          <cell r="BL16">
            <v>27120.098781725355</v>
          </cell>
          <cell r="BN16">
            <v>30826.849876724762</v>
          </cell>
          <cell r="BP16">
            <v>34377.636440740898</v>
          </cell>
          <cell r="BR16">
            <v>41121.041651583495</v>
          </cell>
          <cell r="BT16">
            <v>23706.858108192151</v>
          </cell>
          <cell r="BV16">
            <v>26505.814833912849</v>
          </cell>
          <cell r="BX16">
            <v>29471.43423246788</v>
          </cell>
          <cell r="BZ16">
            <v>33511.945320290368</v>
          </cell>
          <cell r="CB16">
            <v>37382.759857887351</v>
          </cell>
          <cell r="CD16">
            <v>44712.572103384664</v>
          </cell>
        </row>
      </sheetData>
      <sheetData sheetId="3">
        <row r="15">
          <cell r="F15">
            <v>10715.053481173294</v>
          </cell>
        </row>
        <row r="17">
          <cell r="F17">
            <v>11786.558829290623</v>
          </cell>
          <cell r="J17">
            <v>14587.122507424581</v>
          </cell>
          <cell r="L17">
            <v>16241.754383955593</v>
          </cell>
          <cell r="N17">
            <v>14939.991413194419</v>
          </cell>
          <cell r="P17">
            <v>16521.886439098686</v>
          </cell>
          <cell r="R17">
            <v>18423.939904643681</v>
          </cell>
          <cell r="T17">
            <v>20425.072017202663</v>
          </cell>
          <cell r="V17">
            <v>22771.943823462254</v>
          </cell>
          <cell r="X17">
            <v>16663.351746900233</v>
          </cell>
          <cell r="Z17">
            <v>18456.76338319173</v>
          </cell>
          <cell r="AB17">
            <v>20575.310739123965</v>
          </cell>
          <cell r="AD17">
            <v>22821.374530010307</v>
          </cell>
          <cell r="AF17">
            <v>25457.795455223997</v>
          </cell>
          <cell r="AH17">
            <v>18452.884618335753</v>
          </cell>
          <cell r="AJ17">
            <v>20426.742958387735</v>
          </cell>
          <cell r="AL17">
            <v>22792.968234752901</v>
          </cell>
          <cell r="AN17">
            <v>25268.724276653222</v>
          </cell>
          <cell r="AP17">
            <v>28194.694320821021</v>
          </cell>
          <cell r="AR17">
            <v>31440.692338569679</v>
          </cell>
          <cell r="AT17">
            <v>37582.451087444184</v>
          </cell>
          <cell r="AV17">
            <v>22361.722114480792</v>
          </cell>
          <cell r="AX17">
            <v>24944.184949814244</v>
          </cell>
          <cell r="AZ17">
            <v>27664.872670041921</v>
          </cell>
          <cell r="BB17">
            <v>30880.391833163831</v>
          </cell>
          <cell r="BD17">
            <v>34431.17839717996</v>
          </cell>
          <cell r="BF17">
            <v>41174.583608022564</v>
          </cell>
          <cell r="BH17">
            <v>24296.59905857384</v>
          </cell>
          <cell r="BJ17">
            <v>27095.555784294531</v>
          </cell>
          <cell r="BL17">
            <v>30061.175182849562</v>
          </cell>
          <cell r="BN17">
            <v>33566.243464925574</v>
          </cell>
          <cell r="BP17">
            <v>37437.058002522557</v>
          </cell>
          <cell r="BR17">
            <v>44766.87024801987</v>
          </cell>
        </row>
      </sheetData>
      <sheetData sheetId="4">
        <row r="17">
          <cell r="F17">
            <v>8847.7135707151829</v>
          </cell>
          <cell r="H17">
            <v>10700.808663086988</v>
          </cell>
          <cell r="J17">
            <v>12569.08761417719</v>
          </cell>
          <cell r="L17">
            <v>13625.033911907753</v>
          </cell>
          <cell r="N17">
            <v>15646.441460222111</v>
          </cell>
          <cell r="P17">
            <v>17013.149203913024</v>
          </cell>
          <cell r="R17">
            <v>19058.174122673932</v>
          </cell>
          <cell r="T17">
            <v>20763.619851758849</v>
          </cell>
          <cell r="V17">
            <v>17737.365404351436</v>
          </cell>
          <cell r="X17">
            <v>19293.079869701731</v>
          </cell>
          <cell r="Z17">
            <v>21566.541893207595</v>
          </cell>
          <cell r="AB17">
            <v>23492.958428027134</v>
          </cell>
          <cell r="AD17">
            <v>25787.463111939709</v>
          </cell>
          <cell r="AF17">
            <v>19758.921814025784</v>
          </cell>
          <cell r="AH17">
            <v>21488.852423677046</v>
          </cell>
          <cell r="AJ17">
            <v>24045.254059384413</v>
          </cell>
          <cell r="AL17">
            <v>26222.506970655406</v>
          </cell>
          <cell r="AN17">
            <v>28781.762195019441</v>
          </cell>
          <cell r="AP17">
            <v>31635.184686551751</v>
          </cell>
          <cell r="AR17">
            <v>21845.814924415801</v>
          </cell>
          <cell r="AT17">
            <v>23764.752255726449</v>
          </cell>
          <cell r="AV17">
            <v>26658.596011091886</v>
          </cell>
          <cell r="AX17">
            <v>29071.528091455912</v>
          </cell>
          <cell r="AZ17">
            <v>31910.24221962981</v>
          </cell>
          <cell r="BB17">
            <v>35058.158612330393</v>
          </cell>
          <cell r="BD17">
            <v>41043.733857001003</v>
          </cell>
          <cell r="BF17">
            <v>26088.464763625539</v>
          </cell>
          <cell r="BH17">
            <v>29270.160450511259</v>
          </cell>
          <cell r="BJ17">
            <v>31904.287758609902</v>
          </cell>
          <cell r="BL17">
            <v>35022.460790593665</v>
          </cell>
          <cell r="BN17">
            <v>38478.926179820948</v>
          </cell>
          <cell r="BP17">
            <v>45032.852284677632</v>
          </cell>
          <cell r="BR17">
            <v>28299.170102959255</v>
          </cell>
          <cell r="BT17">
            <v>31763.805402046484</v>
          </cell>
          <cell r="BV17">
            <v>34619.127937879755</v>
          </cell>
          <cell r="BX17">
            <v>38016.759873673378</v>
          </cell>
          <cell r="BZ17">
            <v>41782.100893427363</v>
          </cell>
          <cell r="CB17">
            <v>48919.08622182854</v>
          </cell>
          <cell r="CD17">
            <v>31376.174063459111</v>
          </cell>
          <cell r="CF17">
            <v>34317.932779066672</v>
          </cell>
          <cell r="CH17">
            <v>37423.867269351387</v>
          </cell>
          <cell r="CJ17">
            <v>42364.684523178636</v>
          </cell>
          <cell r="CL17">
            <v>45160.466395877142</v>
          </cell>
          <cell r="CN17">
            <v>52880.954236822814</v>
          </cell>
          <cell r="CP17">
            <v>36811.428869241914</v>
          </cell>
          <cell r="CR17">
            <v>40153.266950619676</v>
          </cell>
          <cell r="CT17">
            <v>44095.108330674622</v>
          </cell>
          <cell r="CV17">
            <v>48463.49224812357</v>
          </cell>
          <cell r="CX17">
            <v>56767.039312613735</v>
          </cell>
          <cell r="CZ17">
            <v>42986.175479133657</v>
          </cell>
          <cell r="DB17">
            <v>47207.475762998467</v>
          </cell>
          <cell r="DD17">
            <v>51884.735310974123</v>
          </cell>
          <cell r="DF17">
            <v>60771.341599008745</v>
          </cell>
          <cell r="DH17">
            <v>45715.248526401934</v>
          </cell>
          <cell r="DJ17">
            <v>50216.00771407663</v>
          </cell>
          <cell r="DL17">
            <v>55187.43452922054</v>
          </cell>
          <cell r="DN17">
            <v>64642.391677441265</v>
          </cell>
        </row>
      </sheetData>
      <sheetData sheetId="5">
        <row r="17">
          <cell r="F17">
            <v>16445.371936848496</v>
          </cell>
          <cell r="H17">
            <v>17861.999692305646</v>
          </cell>
          <cell r="J17">
            <v>15541.292711598933</v>
          </cell>
          <cell r="L17">
            <v>20189.14264388007</v>
          </cell>
          <cell r="N17">
            <v>21302.862013695034</v>
          </cell>
          <cell r="P17">
            <v>18634.918886994084</v>
          </cell>
          <cell r="R17">
            <v>20247.457195525098</v>
          </cell>
          <cell r="T17">
            <v>22149.510661070097</v>
          </cell>
          <cell r="V17">
            <v>24149.745085629074</v>
          </cell>
          <cell r="X17">
            <v>26527.095746515413</v>
          </cell>
          <cell r="Z17">
            <v>20753.398209869167</v>
          </cell>
          <cell r="AB17">
            <v>22546.525430160673</v>
          </cell>
          <cell r="AD17">
            <v>24680.536635406279</v>
          </cell>
          <cell r="AF17">
            <v>26941.166587605989</v>
          </cell>
          <cell r="AH17">
            <v>29592.826940133062</v>
          </cell>
          <cell r="AJ17">
            <v>32549.275838927599</v>
          </cell>
          <cell r="AL17">
            <v>22938.552467928486</v>
          </cell>
          <cell r="AN17">
            <v>24927.590241293852</v>
          </cell>
          <cell r="AP17">
            <v>27293.559186240069</v>
          </cell>
          <cell r="AR17">
            <v>29798.89639476714</v>
          </cell>
          <cell r="AT17">
            <v>32740.105866248308</v>
          </cell>
          <cell r="AV17">
            <v>36001.669945310336</v>
          </cell>
          <cell r="AX17">
            <v>42177.897149811586</v>
          </cell>
          <cell r="AZ17">
            <v>27361.25171982318</v>
          </cell>
          <cell r="BB17">
            <v>29959.178404470003</v>
          </cell>
          <cell r="BD17">
            <v>32694.207864011049</v>
          </cell>
          <cell r="BF17">
            <v>35924.96645444633</v>
          </cell>
          <cell r="BH17">
            <v>39506.231873089208</v>
          </cell>
          <cell r="BJ17">
            <v>46268.866112245174</v>
          </cell>
          <cell r="BL17">
            <v>29675.783803772112</v>
          </cell>
          <cell r="BN17">
            <v>32505.668228119546</v>
          </cell>
          <cell r="BP17">
            <v>35470.389938674576</v>
          </cell>
          <cell r="BR17">
            <v>38990.697648063971</v>
          </cell>
          <cell r="BT17">
            <v>42891.991040287707</v>
          </cell>
          <cell r="BV17">
            <v>50256.271741411758</v>
          </cell>
          <cell r="BX17">
            <v>33617.660262578829</v>
          </cell>
          <cell r="BZ17">
            <v>36664.038577313506</v>
          </cell>
          <cell r="CB17">
            <v>38272.960757168767</v>
          </cell>
          <cell r="CD17">
            <v>43698.788221852759</v>
          </cell>
          <cell r="CF17">
            <v>47904.870160343969</v>
          </cell>
          <cell r="CH17">
            <v>55871.240612436115</v>
          </cell>
          <cell r="CJ17">
            <v>39325.930637911202</v>
          </cell>
          <cell r="CL17">
            <v>40923.884812036231</v>
          </cell>
          <cell r="CN17">
            <v>46753.357276286952</v>
          </cell>
          <cell r="CP17">
            <v>51279.467188359013</v>
          </cell>
          <cell r="CR17">
            <v>59847.484102419272</v>
          </cell>
          <cell r="CT17">
            <v>45680.331779837012</v>
          </cell>
          <cell r="CV17">
            <v>50054.047418775335</v>
          </cell>
          <cell r="CX17">
            <v>54900.185304428269</v>
          </cell>
          <cell r="CZ17">
            <v>64069.848680456591</v>
          </cell>
          <cell r="DB17">
            <v>48578.049852891694</v>
          </cell>
          <cell r="DD17">
            <v>53241.314610784117</v>
          </cell>
          <cell r="DF17">
            <v>58392.241042704511</v>
          </cell>
          <cell r="DH17">
            <v>68148.311453387563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Л"/>
      <sheetName val="ПРАЙС"/>
    </sheetNames>
    <sheetDataSet>
      <sheetData sheetId="0"/>
      <sheetData sheetId="1">
        <row r="3">
          <cell r="E3" t="str">
            <v>ФЛ 28-24-1</v>
          </cell>
          <cell r="G3" t="str">
            <v>ФЛ 28-24-2</v>
          </cell>
          <cell r="I3" t="str">
            <v>ФЛ 28-24-3</v>
          </cell>
          <cell r="K3" t="str">
            <v>ФЛ 28-24-4</v>
          </cell>
          <cell r="M3" t="str">
            <v>ФЛ 28-12-1</v>
          </cell>
          <cell r="O3" t="str">
            <v>ФЛ 28-12-2</v>
          </cell>
          <cell r="Q3" t="str">
            <v>ФЛ 28-12-3</v>
          </cell>
          <cell r="S3" t="str">
            <v>ФЛ 28-12-4</v>
          </cell>
          <cell r="U3" t="str">
            <v>ФЛ 28-8-1</v>
          </cell>
          <cell r="W3" t="str">
            <v>ФЛ 28-8-2</v>
          </cell>
          <cell r="Y3" t="str">
            <v>ФЛ 28-8-3</v>
          </cell>
          <cell r="AA3" t="str">
            <v>ФЛ 28-8-4</v>
          </cell>
          <cell r="AC3" t="str">
            <v>ФЛ 24-24-1</v>
          </cell>
          <cell r="AE3" t="str">
            <v>ФЛ 24-24-2</v>
          </cell>
          <cell r="AG3" t="str">
            <v>ФЛ 24-24-3</v>
          </cell>
          <cell r="AI3" t="str">
            <v>ФЛ 24-24-4</v>
          </cell>
          <cell r="AK3" t="str">
            <v>ФЛ 24-12-1</v>
          </cell>
          <cell r="AM3" t="str">
            <v>ФЛ 24-12-2</v>
          </cell>
          <cell r="AO3" t="str">
            <v>ФЛ 24-12-3</v>
          </cell>
          <cell r="AQ3" t="str">
            <v>ФЛ 24-12-4</v>
          </cell>
          <cell r="AS3" t="str">
            <v>ФЛ 24-8-1</v>
          </cell>
          <cell r="AU3" t="str">
            <v>ФЛ 24-8-2</v>
          </cell>
          <cell r="AW3" t="str">
            <v>ФЛ 24-8-3</v>
          </cell>
          <cell r="AY3" t="str">
            <v>ФЛ 24-8-4</v>
          </cell>
          <cell r="BA3" t="str">
            <v>ФЛ 20-24-1</v>
          </cell>
          <cell r="BC3" t="str">
            <v>ФЛ 20-24-2</v>
          </cell>
          <cell r="BE3" t="str">
            <v>ФЛ 20-24-3</v>
          </cell>
          <cell r="BG3" t="str">
            <v>ФЛ 20-24-4</v>
          </cell>
          <cell r="BI3" t="str">
            <v>ФЛ 20-12-1</v>
          </cell>
          <cell r="BK3" t="str">
            <v>ФЛ 20-12-2</v>
          </cell>
          <cell r="BM3" t="str">
            <v>ФЛ 20-12-3</v>
          </cell>
          <cell r="BO3" t="str">
            <v>ФЛ 20-12-4</v>
          </cell>
          <cell r="BQ3" t="str">
            <v>ФЛ 20-8-1</v>
          </cell>
          <cell r="BS3" t="str">
            <v>ФЛ 20-8-2</v>
          </cell>
          <cell r="BU3" t="str">
            <v>ФЛ 20-8-3</v>
          </cell>
          <cell r="BW3" t="str">
            <v>ФЛ 20-8-4</v>
          </cell>
          <cell r="BY3" t="str">
            <v>ФЛ 16-24-1</v>
          </cell>
          <cell r="CA3" t="str">
            <v>ФЛ 16-24-2</v>
          </cell>
          <cell r="CC3" t="str">
            <v>ФЛ 16-24-3</v>
          </cell>
          <cell r="CE3" t="str">
            <v>ФЛ 16-24-4</v>
          </cell>
          <cell r="CG3" t="str">
            <v>ФЛ 16-12-1</v>
          </cell>
          <cell r="CI3" t="str">
            <v>ФЛ 16-12-2</v>
          </cell>
          <cell r="CK3" t="str">
            <v>ФЛ 16-12-3</v>
          </cell>
          <cell r="CM3" t="str">
            <v>ФЛ 16-12-4</v>
          </cell>
          <cell r="CO3" t="str">
            <v>ФЛ 16-8-1</v>
          </cell>
          <cell r="CQ3" t="str">
            <v>ФЛ 16-8-2</v>
          </cell>
          <cell r="CS3" t="str">
            <v>ФЛ 16-8-3</v>
          </cell>
          <cell r="CU3" t="str">
            <v>ФЛ 16-8-4</v>
          </cell>
          <cell r="CW3" t="str">
            <v>ФЛ 14-24-1</v>
          </cell>
          <cell r="CY3" t="str">
            <v>ФЛ 14-24-2</v>
          </cell>
          <cell r="DA3" t="str">
            <v>ФЛ 14-24-3</v>
          </cell>
          <cell r="DC3" t="str">
            <v>ФЛ 14-24-4</v>
          </cell>
          <cell r="DE3" t="str">
            <v>ФЛ 14-12-1</v>
          </cell>
          <cell r="DG3" t="str">
            <v>ФЛ 14-12-2</v>
          </cell>
          <cell r="DI3" t="str">
            <v>ФЛ 14-12-3</v>
          </cell>
          <cell r="DK3" t="str">
            <v>ФЛ 14-12-4</v>
          </cell>
          <cell r="DM3" t="str">
            <v>ФЛ 14-8-1</v>
          </cell>
          <cell r="DO3" t="str">
            <v>ФЛ 14-8-2</v>
          </cell>
          <cell r="DQ3" t="str">
            <v>ФЛ 14-8-3</v>
          </cell>
          <cell r="DS3" t="str">
            <v>ФЛ 14-8-4</v>
          </cell>
          <cell r="DU3" t="str">
            <v>ФЛ 12-24-1</v>
          </cell>
          <cell r="DW3" t="str">
            <v>ФЛ 12-24-2</v>
          </cell>
          <cell r="DY3" t="str">
            <v>ФЛ 12-24-3</v>
          </cell>
          <cell r="EA3" t="str">
            <v>ФЛ 12-24-4</v>
          </cell>
          <cell r="EC3" t="str">
            <v>ФЛ 12-12-1</v>
          </cell>
          <cell r="EE3" t="str">
            <v>ФЛ 12-12-2</v>
          </cell>
          <cell r="EG3" t="str">
            <v>ФЛ 12-12-3</v>
          </cell>
          <cell r="EI3" t="str">
            <v>ФЛ 12-12-4</v>
          </cell>
          <cell r="EK3" t="str">
            <v>ФЛ 12-8-1</v>
          </cell>
          <cell r="EM3" t="str">
            <v>ФЛ 12-8-2</v>
          </cell>
          <cell r="EO3" t="str">
            <v>ФЛ 12-8-3</v>
          </cell>
          <cell r="EQ3" t="str">
            <v>ФЛ 12-8-4</v>
          </cell>
          <cell r="ES3" t="str">
            <v>ФЛ 8-24-1</v>
          </cell>
          <cell r="EU3" t="str">
            <v>ФЛ 8-24-3</v>
          </cell>
          <cell r="EW3" t="str">
            <v>ФЛ 8-24-4</v>
          </cell>
          <cell r="EY3" t="str">
            <v>ФЛ 8-12-1</v>
          </cell>
          <cell r="FA3" t="str">
            <v>ФЛ 8-24-3</v>
          </cell>
          <cell r="FC3" t="str">
            <v>ФЛ 8-24-4</v>
          </cell>
        </row>
        <row r="5">
          <cell r="E5">
            <v>2.36</v>
          </cell>
          <cell r="G5">
            <v>2.36</v>
          </cell>
          <cell r="I5">
            <v>2.36</v>
          </cell>
          <cell r="K5">
            <v>2.36</v>
          </cell>
          <cell r="M5">
            <v>1.1299999999999999</v>
          </cell>
          <cell r="O5">
            <v>1.1299999999999999</v>
          </cell>
          <cell r="Q5">
            <v>1.1299999999999999</v>
          </cell>
          <cell r="S5">
            <v>1.1299999999999999</v>
          </cell>
          <cell r="U5">
            <v>0.72</v>
          </cell>
          <cell r="W5">
            <v>0.72</v>
          </cell>
          <cell r="Y5">
            <v>0.72</v>
          </cell>
          <cell r="AA5">
            <v>0.72</v>
          </cell>
          <cell r="AC5">
            <v>1.9</v>
          </cell>
          <cell r="AE5">
            <v>1.9</v>
          </cell>
          <cell r="AG5">
            <v>1.9</v>
          </cell>
          <cell r="AI5">
            <v>1.9</v>
          </cell>
          <cell r="AK5">
            <v>0.91</v>
          </cell>
          <cell r="AM5">
            <v>0.91</v>
          </cell>
          <cell r="AO5">
            <v>0.91</v>
          </cell>
          <cell r="AQ5">
            <v>0.91</v>
          </cell>
          <cell r="AS5">
            <v>0.57999999999999996</v>
          </cell>
          <cell r="AU5">
            <v>0.57999999999999996</v>
          </cell>
          <cell r="AW5">
            <v>0.57999999999999996</v>
          </cell>
          <cell r="AY5">
            <v>0.57999999999999996</v>
          </cell>
          <cell r="BA5">
            <v>1.62</v>
          </cell>
          <cell r="BC5">
            <v>1.62</v>
          </cell>
          <cell r="BE5">
            <v>1.62</v>
          </cell>
          <cell r="BG5">
            <v>1.62</v>
          </cell>
          <cell r="BI5">
            <v>0.78</v>
          </cell>
          <cell r="BK5">
            <v>0.78</v>
          </cell>
          <cell r="BM5">
            <v>0.78</v>
          </cell>
          <cell r="BO5">
            <v>0.78</v>
          </cell>
          <cell r="BQ5">
            <v>0.5</v>
          </cell>
          <cell r="BS5">
            <v>0.5</v>
          </cell>
          <cell r="BU5">
            <v>0.5</v>
          </cell>
          <cell r="BW5">
            <v>0.5</v>
          </cell>
          <cell r="BY5">
            <v>0.86</v>
          </cell>
          <cell r="CA5">
            <v>0.86</v>
          </cell>
          <cell r="CC5">
            <v>0.86</v>
          </cell>
          <cell r="CE5">
            <v>0.86</v>
          </cell>
          <cell r="CG5">
            <v>0.41</v>
          </cell>
          <cell r="CI5">
            <v>0.41</v>
          </cell>
          <cell r="CK5">
            <v>0.41</v>
          </cell>
          <cell r="CM5">
            <v>0.41</v>
          </cell>
          <cell r="CO5">
            <v>0.26</v>
          </cell>
          <cell r="CQ5">
            <v>0.26</v>
          </cell>
          <cell r="CS5">
            <v>0.26</v>
          </cell>
          <cell r="CU5">
            <v>0.26</v>
          </cell>
          <cell r="CW5">
            <v>0.76</v>
          </cell>
          <cell r="CY5">
            <v>0.76</v>
          </cell>
          <cell r="DA5">
            <v>0.76</v>
          </cell>
          <cell r="DC5">
            <v>0.76</v>
          </cell>
          <cell r="DE5">
            <v>0.36</v>
          </cell>
          <cell r="DG5">
            <v>0.36</v>
          </cell>
          <cell r="DI5">
            <v>0.36</v>
          </cell>
          <cell r="DK5">
            <v>0.36</v>
          </cell>
          <cell r="DM5">
            <v>0.23</v>
          </cell>
          <cell r="DO5">
            <v>0.23</v>
          </cell>
          <cell r="DQ5">
            <v>0.23</v>
          </cell>
          <cell r="DS5">
            <v>0.23</v>
          </cell>
          <cell r="DU5">
            <v>0.65</v>
          </cell>
          <cell r="DW5">
            <v>0.65</v>
          </cell>
          <cell r="DY5">
            <v>0.65</v>
          </cell>
          <cell r="EA5">
            <v>0.65</v>
          </cell>
          <cell r="EC5">
            <v>0.31</v>
          </cell>
          <cell r="EE5">
            <v>0.31</v>
          </cell>
          <cell r="EG5">
            <v>0.31</v>
          </cell>
          <cell r="EI5">
            <v>0.31</v>
          </cell>
          <cell r="EK5">
            <v>0.2</v>
          </cell>
          <cell r="EM5">
            <v>0.2</v>
          </cell>
          <cell r="EO5">
            <v>0.2</v>
          </cell>
          <cell r="EQ5">
            <v>0.2</v>
          </cell>
          <cell r="ES5">
            <v>0.46</v>
          </cell>
          <cell r="EU5">
            <v>0.46</v>
          </cell>
          <cell r="EW5">
            <v>0.46</v>
          </cell>
          <cell r="EY5">
            <v>0.22</v>
          </cell>
          <cell r="FA5">
            <v>0.22</v>
          </cell>
          <cell r="FC5">
            <v>0.22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zoomScaleNormal="100" workbookViewId="0">
      <pane xSplit="2" ySplit="1" topLeftCell="C293" activePane="bottomRight" state="frozen"/>
      <selection pane="topRight" activeCell="C1" sqref="C1"/>
      <selection pane="bottomLeft" activeCell="A14" sqref="A14"/>
      <selection pane="bottomRight" activeCell="B4" sqref="B4"/>
    </sheetView>
  </sheetViews>
  <sheetFormatPr defaultColWidth="8.85546875" defaultRowHeight="12.75" x14ac:dyDescent="0.2"/>
  <cols>
    <col min="1" max="1" width="6.28515625" style="11" customWidth="1"/>
    <col min="2" max="2" width="28.28515625" style="15" customWidth="1"/>
    <col min="3" max="3" width="16.7109375" style="15" customWidth="1"/>
    <col min="4" max="4" width="9.140625" style="31" customWidth="1"/>
    <col min="5" max="5" width="11" style="31" customWidth="1"/>
    <col min="6" max="7" width="11.28515625" style="16" customWidth="1"/>
    <col min="8" max="8" width="8.85546875" style="15" customWidth="1"/>
    <col min="9" max="16384" width="8.85546875" style="15"/>
  </cols>
  <sheetData>
    <row r="1" spans="1:7" ht="57" customHeight="1" x14ac:dyDescent="0.2">
      <c r="B1" s="315" t="s">
        <v>970</v>
      </c>
      <c r="C1" s="315"/>
      <c r="D1" s="315"/>
      <c r="E1" s="315"/>
      <c r="F1" s="315"/>
      <c r="G1" s="315"/>
    </row>
    <row r="2" spans="1:7" ht="20.45" customHeight="1" x14ac:dyDescent="0.25">
      <c r="B2" s="11"/>
      <c r="C2" s="11"/>
      <c r="D2" s="16"/>
      <c r="E2" s="17" t="s">
        <v>933</v>
      </c>
    </row>
    <row r="3" spans="1:7" ht="9" customHeight="1" x14ac:dyDescent="0.25">
      <c r="B3" s="11"/>
      <c r="C3" s="11"/>
      <c r="D3" s="16"/>
      <c r="E3" s="17"/>
    </row>
    <row r="4" spans="1:7" ht="60.75" customHeight="1" x14ac:dyDescent="0.2">
      <c r="A4" s="18" t="s">
        <v>35</v>
      </c>
      <c r="B4" s="19" t="s">
        <v>36</v>
      </c>
      <c r="C4" s="20" t="s">
        <v>37</v>
      </c>
      <c r="D4" s="21" t="s">
        <v>38</v>
      </c>
      <c r="E4" s="21" t="s">
        <v>39</v>
      </c>
      <c r="F4" s="22" t="s">
        <v>40</v>
      </c>
      <c r="G4" s="21" t="s">
        <v>41</v>
      </c>
    </row>
    <row r="5" spans="1:7" ht="15" customHeight="1" x14ac:dyDescent="0.2">
      <c r="A5" s="139">
        <v>1</v>
      </c>
      <c r="B5" s="151" t="s">
        <v>42</v>
      </c>
      <c r="C5" s="152"/>
      <c r="D5" s="24"/>
      <c r="E5" s="24"/>
      <c r="F5" s="22"/>
      <c r="G5" s="21"/>
    </row>
    <row r="6" spans="1:7" x14ac:dyDescent="0.2">
      <c r="A6" s="149" t="s">
        <v>43</v>
      </c>
      <c r="B6" s="139" t="s">
        <v>44</v>
      </c>
      <c r="C6" s="143" t="s">
        <v>45</v>
      </c>
      <c r="D6" s="157">
        <v>4641.0840433607136</v>
      </c>
      <c r="E6" s="157">
        <v>5569.3</v>
      </c>
      <c r="F6" s="160">
        <v>4796.8840433607138</v>
      </c>
      <c r="G6" s="157">
        <v>5756.26</v>
      </c>
    </row>
    <row r="7" spans="1:7" x14ac:dyDescent="0.2">
      <c r="A7" s="149" t="s">
        <v>46</v>
      </c>
      <c r="B7" s="139" t="s">
        <v>47</v>
      </c>
      <c r="C7" s="143" t="s">
        <v>48</v>
      </c>
      <c r="D7" s="157">
        <v>4767.635542202539</v>
      </c>
      <c r="E7" s="157">
        <v>5721.16</v>
      </c>
      <c r="F7" s="160">
        <v>4933.3155422025393</v>
      </c>
      <c r="G7" s="157">
        <v>5919.98</v>
      </c>
    </row>
    <row r="8" spans="1:7" x14ac:dyDescent="0.2">
      <c r="A8" s="149" t="s">
        <v>49</v>
      </c>
      <c r="B8" s="139" t="s">
        <v>50</v>
      </c>
      <c r="C8" s="143" t="s">
        <v>51</v>
      </c>
      <c r="D8" s="157">
        <v>5243.1881832723211</v>
      </c>
      <c r="E8" s="157">
        <v>6291.83</v>
      </c>
      <c r="F8" s="160">
        <v>5443.4581832723215</v>
      </c>
      <c r="G8" s="157">
        <v>6532.15</v>
      </c>
    </row>
    <row r="9" spans="1:7" x14ac:dyDescent="0.2">
      <c r="A9" s="149" t="s">
        <v>52</v>
      </c>
      <c r="B9" s="139" t="s">
        <v>53</v>
      </c>
      <c r="C9" s="143" t="s">
        <v>54</v>
      </c>
      <c r="D9" s="157">
        <v>5508.1650445839732</v>
      </c>
      <c r="E9" s="157">
        <v>6609.8</v>
      </c>
      <c r="F9" s="160">
        <v>5728.2050445839732</v>
      </c>
      <c r="G9" s="157">
        <v>6873.85</v>
      </c>
    </row>
    <row r="10" spans="1:7" x14ac:dyDescent="0.2">
      <c r="A10" s="149" t="s">
        <v>55</v>
      </c>
      <c r="B10" s="139" t="s">
        <v>56</v>
      </c>
      <c r="C10" s="143" t="s">
        <v>57</v>
      </c>
      <c r="D10" s="157">
        <v>5508.1650445839732</v>
      </c>
      <c r="E10" s="157">
        <v>6609.8</v>
      </c>
      <c r="F10" s="160">
        <v>5728.2050445839732</v>
      </c>
      <c r="G10" s="157">
        <v>6873.85</v>
      </c>
    </row>
    <row r="11" spans="1:7" x14ac:dyDescent="0.2">
      <c r="A11" s="149" t="s">
        <v>58</v>
      </c>
      <c r="B11" s="139" t="s">
        <v>59</v>
      </c>
      <c r="C11" s="143" t="s">
        <v>60</v>
      </c>
      <c r="D11" s="157">
        <v>5718.0674076027126</v>
      </c>
      <c r="E11" s="157">
        <v>6861.68</v>
      </c>
      <c r="F11" s="160">
        <v>5952.9374076027125</v>
      </c>
      <c r="G11" s="157">
        <v>7143.52</v>
      </c>
    </row>
    <row r="12" spans="1:7" x14ac:dyDescent="0.2">
      <c r="A12" s="149" t="s">
        <v>61</v>
      </c>
      <c r="B12" s="139" t="s">
        <v>62</v>
      </c>
      <c r="C12" s="143" t="s">
        <v>63</v>
      </c>
      <c r="D12" s="157">
        <v>5718.0674076027126</v>
      </c>
      <c r="E12" s="157">
        <v>6861.68</v>
      </c>
      <c r="F12" s="160">
        <v>5952.9374076027125</v>
      </c>
      <c r="G12" s="157">
        <v>7143.52</v>
      </c>
    </row>
    <row r="13" spans="1:7" x14ac:dyDescent="0.2">
      <c r="A13" s="149" t="s">
        <v>64</v>
      </c>
      <c r="B13" s="139" t="s">
        <v>65</v>
      </c>
      <c r="C13" s="143" t="s">
        <v>66</v>
      </c>
      <c r="D13" s="157">
        <v>4977.9700069606697</v>
      </c>
      <c r="E13" s="157">
        <v>5973.56</v>
      </c>
      <c r="F13" s="160">
        <v>5158.4800069606699</v>
      </c>
      <c r="G13" s="157">
        <v>6190.18</v>
      </c>
    </row>
    <row r="14" spans="1:7" s="11" customFormat="1" x14ac:dyDescent="0.2">
      <c r="A14" s="149" t="s">
        <v>67</v>
      </c>
      <c r="B14" s="139" t="s">
        <v>68</v>
      </c>
      <c r="C14" s="143" t="s">
        <v>69</v>
      </c>
      <c r="D14" s="157">
        <v>5243.1881832723211</v>
      </c>
      <c r="E14" s="157">
        <v>6291.83</v>
      </c>
      <c r="F14" s="160">
        <v>5443.4581832723215</v>
      </c>
      <c r="G14" s="157">
        <v>6532.15</v>
      </c>
    </row>
    <row r="15" spans="1:7" s="11" customFormat="1" ht="12" customHeight="1" x14ac:dyDescent="0.2">
      <c r="A15" s="149" t="s">
        <v>70</v>
      </c>
      <c r="B15" s="139" t="s">
        <v>71</v>
      </c>
      <c r="C15" s="143" t="s">
        <v>72</v>
      </c>
      <c r="D15" s="157">
        <v>5508.1650445839732</v>
      </c>
      <c r="E15" s="157">
        <v>6609.8</v>
      </c>
      <c r="F15" s="160">
        <v>5728.2050445839732</v>
      </c>
      <c r="G15" s="157">
        <v>6873.85</v>
      </c>
    </row>
    <row r="16" spans="1:7" s="11" customFormat="1" ht="12" customHeight="1" x14ac:dyDescent="0.2">
      <c r="A16" s="149" t="s">
        <v>73</v>
      </c>
      <c r="B16" s="139" t="s">
        <v>74</v>
      </c>
      <c r="C16" s="143" t="s">
        <v>75</v>
      </c>
      <c r="D16" s="157">
        <v>5508.1650445839732</v>
      </c>
      <c r="E16" s="157">
        <v>6609.8</v>
      </c>
      <c r="F16" s="160">
        <v>5728.2050445839732</v>
      </c>
      <c r="G16" s="157">
        <v>6873.85</v>
      </c>
    </row>
    <row r="17" spans="1:7" s="11" customFormat="1" x14ac:dyDescent="0.2">
      <c r="A17" s="149" t="s">
        <v>76</v>
      </c>
      <c r="B17" s="139" t="s">
        <v>77</v>
      </c>
      <c r="C17" s="143" t="s">
        <v>78</v>
      </c>
      <c r="D17" s="157">
        <v>5718.0674076027126</v>
      </c>
      <c r="E17" s="157">
        <v>6861.68</v>
      </c>
      <c r="F17" s="160">
        <v>5952.9374076027125</v>
      </c>
      <c r="G17" s="157">
        <v>7143.52</v>
      </c>
    </row>
    <row r="18" spans="1:7" s="11" customFormat="1" x14ac:dyDescent="0.2">
      <c r="A18" s="149" t="s">
        <v>79</v>
      </c>
      <c r="B18" s="139" t="s">
        <v>80</v>
      </c>
      <c r="C18" s="143" t="s">
        <v>81</v>
      </c>
      <c r="D18" s="157">
        <v>5718.0674076027126</v>
      </c>
      <c r="E18" s="157">
        <v>6861.68</v>
      </c>
      <c r="F18" s="160">
        <v>5952.9374076027125</v>
      </c>
      <c r="G18" s="157">
        <v>7143.52</v>
      </c>
    </row>
    <row r="19" spans="1:7" s="11" customFormat="1" x14ac:dyDescent="0.2">
      <c r="A19" s="149" t="s">
        <v>82</v>
      </c>
      <c r="B19" s="139" t="s">
        <v>83</v>
      </c>
      <c r="C19" s="143" t="s">
        <v>84</v>
      </c>
      <c r="D19" s="157">
        <v>5243.1881832723211</v>
      </c>
      <c r="E19" s="157">
        <v>6291.83</v>
      </c>
      <c r="F19" s="160">
        <v>5443.4581832723215</v>
      </c>
      <c r="G19" s="157">
        <v>6532.15</v>
      </c>
    </row>
    <row r="20" spans="1:7" s="11" customFormat="1" x14ac:dyDescent="0.2">
      <c r="A20" s="149" t="s">
        <v>85</v>
      </c>
      <c r="B20" s="139" t="s">
        <v>86</v>
      </c>
      <c r="C20" s="143" t="s">
        <v>87</v>
      </c>
      <c r="D20" s="157">
        <v>5243.1881832723211</v>
      </c>
      <c r="E20" s="157">
        <v>6291.83</v>
      </c>
      <c r="F20" s="160">
        <v>5443.4581832723215</v>
      </c>
      <c r="G20" s="157">
        <v>6532.15</v>
      </c>
    </row>
    <row r="21" spans="1:7" s="11" customFormat="1" x14ac:dyDescent="0.2">
      <c r="A21" s="149" t="s">
        <v>88</v>
      </c>
      <c r="B21" s="139" t="s">
        <v>89</v>
      </c>
      <c r="C21" s="143" t="s">
        <v>90</v>
      </c>
      <c r="D21" s="157">
        <v>5243.1881832723211</v>
      </c>
      <c r="E21" s="157">
        <v>6291.83</v>
      </c>
      <c r="F21" s="160">
        <v>5443.4581832723215</v>
      </c>
      <c r="G21" s="157">
        <v>6532.15</v>
      </c>
    </row>
    <row r="22" spans="1:7" s="11" customFormat="1" x14ac:dyDescent="0.2">
      <c r="A22" s="149" t="s">
        <v>91</v>
      </c>
      <c r="B22" s="139" t="s">
        <v>92</v>
      </c>
      <c r="C22" s="143" t="s">
        <v>93</v>
      </c>
      <c r="D22" s="157">
        <v>5508.1650445839732</v>
      </c>
      <c r="E22" s="157">
        <v>6609.8</v>
      </c>
      <c r="F22" s="160">
        <v>5728.2050445839732</v>
      </c>
      <c r="G22" s="157">
        <v>6873.85</v>
      </c>
    </row>
    <row r="23" spans="1:7" s="11" customFormat="1" x14ac:dyDescent="0.2">
      <c r="A23" s="149" t="s">
        <v>94</v>
      </c>
      <c r="B23" s="139" t="s">
        <v>95</v>
      </c>
      <c r="C23" s="143" t="s">
        <v>96</v>
      </c>
      <c r="D23" s="157">
        <v>5508.1650445839732</v>
      </c>
      <c r="E23" s="157">
        <v>6609.8</v>
      </c>
      <c r="F23" s="160">
        <v>5728.2050445839732</v>
      </c>
      <c r="G23" s="157">
        <v>6873.85</v>
      </c>
    </row>
    <row r="24" spans="1:7" s="11" customFormat="1" x14ac:dyDescent="0.2">
      <c r="A24" s="149" t="s">
        <v>97</v>
      </c>
      <c r="B24" s="139" t="s">
        <v>98</v>
      </c>
      <c r="C24" s="143" t="s">
        <v>99</v>
      </c>
      <c r="D24" s="157">
        <v>5718.0674076027126</v>
      </c>
      <c r="E24" s="157">
        <v>6861.68</v>
      </c>
      <c r="F24" s="160">
        <v>5952.9374076027125</v>
      </c>
      <c r="G24" s="157">
        <v>7143.52</v>
      </c>
    </row>
    <row r="25" spans="1:7" s="11" customFormat="1" x14ac:dyDescent="0.2">
      <c r="A25" s="149" t="s">
        <v>100</v>
      </c>
      <c r="B25" s="139" t="s">
        <v>101</v>
      </c>
      <c r="C25" s="143" t="s">
        <v>102</v>
      </c>
      <c r="D25" s="157">
        <v>5718.0674076027126</v>
      </c>
      <c r="E25" s="157">
        <v>6861.68</v>
      </c>
      <c r="F25" s="160">
        <v>5952.9374076027125</v>
      </c>
      <c r="G25" s="157">
        <v>7143.52</v>
      </c>
    </row>
    <row r="26" spans="1:7" s="11" customFormat="1" x14ac:dyDescent="0.2">
      <c r="A26" s="149" t="s">
        <v>103</v>
      </c>
      <c r="B26" s="139" t="s">
        <v>104</v>
      </c>
      <c r="C26" s="143" t="s">
        <v>105</v>
      </c>
      <c r="D26" s="157">
        <v>5665.7843792703661</v>
      </c>
      <c r="E26" s="157">
        <v>6798.94</v>
      </c>
      <c r="F26" s="160">
        <v>5900.654379270366</v>
      </c>
      <c r="G26" s="157">
        <v>7080.79</v>
      </c>
    </row>
    <row r="27" spans="1:7" s="11" customFormat="1" x14ac:dyDescent="0.2">
      <c r="A27" s="149" t="s">
        <v>106</v>
      </c>
      <c r="B27" s="139" t="s">
        <v>107</v>
      </c>
      <c r="C27" s="143" t="s">
        <v>108</v>
      </c>
      <c r="D27" s="157">
        <v>5665.7843792703661</v>
      </c>
      <c r="E27" s="157">
        <v>6798.94</v>
      </c>
      <c r="F27" s="160">
        <v>5900.654379270366</v>
      </c>
      <c r="G27" s="157">
        <v>7080.79</v>
      </c>
    </row>
    <row r="28" spans="1:7" s="11" customFormat="1" x14ac:dyDescent="0.2">
      <c r="A28" s="149" t="s">
        <v>109</v>
      </c>
      <c r="B28" s="139" t="s">
        <v>110</v>
      </c>
      <c r="C28" s="143" t="s">
        <v>111</v>
      </c>
      <c r="D28" s="157">
        <v>5665.7843792703661</v>
      </c>
      <c r="E28" s="157">
        <v>6798.94</v>
      </c>
      <c r="F28" s="160">
        <v>5900.654379270366</v>
      </c>
      <c r="G28" s="157">
        <v>7080.79</v>
      </c>
    </row>
    <row r="29" spans="1:7" s="11" customFormat="1" x14ac:dyDescent="0.2">
      <c r="A29" s="149" t="s">
        <v>112</v>
      </c>
      <c r="B29" s="139" t="s">
        <v>113</v>
      </c>
      <c r="C29" s="143" t="s">
        <v>114</v>
      </c>
      <c r="D29" s="157">
        <v>5665.7843792703661</v>
      </c>
      <c r="E29" s="157">
        <v>6798.94</v>
      </c>
      <c r="F29" s="160">
        <v>5900.654379270366</v>
      </c>
      <c r="G29" s="157">
        <v>7080.79</v>
      </c>
    </row>
    <row r="30" spans="1:7" s="11" customFormat="1" x14ac:dyDescent="0.2">
      <c r="A30" s="149" t="s">
        <v>115</v>
      </c>
      <c r="B30" s="139" t="s">
        <v>116</v>
      </c>
      <c r="C30" s="143" t="s">
        <v>117</v>
      </c>
      <c r="D30" s="157">
        <v>5718.0674076027126</v>
      </c>
      <c r="E30" s="157">
        <v>6861.68</v>
      </c>
      <c r="F30" s="160">
        <v>5952.9374076027125</v>
      </c>
      <c r="G30" s="157">
        <v>7143.52</v>
      </c>
    </row>
    <row r="31" spans="1:7" s="11" customFormat="1" x14ac:dyDescent="0.2">
      <c r="A31" s="149" t="s">
        <v>118</v>
      </c>
      <c r="B31" s="139" t="s">
        <v>119</v>
      </c>
      <c r="C31" s="143" t="s">
        <v>120</v>
      </c>
      <c r="D31" s="157">
        <v>5718.0674076027126</v>
      </c>
      <c r="E31" s="157">
        <v>6861.68</v>
      </c>
      <c r="F31" s="160">
        <v>5952.9374076027125</v>
      </c>
      <c r="G31" s="157">
        <v>7143.52</v>
      </c>
    </row>
    <row r="32" spans="1:7" s="11" customFormat="1" x14ac:dyDescent="0.2">
      <c r="A32" s="149" t="s">
        <v>121</v>
      </c>
      <c r="B32" s="139" t="s">
        <v>122</v>
      </c>
      <c r="C32" s="143" t="s">
        <v>123</v>
      </c>
      <c r="D32" s="157">
        <v>6047.8174233352784</v>
      </c>
      <c r="E32" s="157">
        <v>7257.38</v>
      </c>
      <c r="F32" s="160">
        <v>6307.3974233352783</v>
      </c>
      <c r="G32" s="157">
        <v>7568.88</v>
      </c>
    </row>
    <row r="33" spans="1:7" s="11" customFormat="1" x14ac:dyDescent="0.2">
      <c r="A33" s="150" t="s">
        <v>124</v>
      </c>
      <c r="B33" s="139" t="s">
        <v>125</v>
      </c>
      <c r="C33" s="143" t="s">
        <v>126</v>
      </c>
      <c r="D33" s="157">
        <v>6047.8174233352784</v>
      </c>
      <c r="E33" s="157">
        <v>7257.38</v>
      </c>
      <c r="F33" s="160">
        <v>6307.3974233352783</v>
      </c>
      <c r="G33" s="157">
        <v>7568.88</v>
      </c>
    </row>
    <row r="34" spans="1:7" s="11" customFormat="1" x14ac:dyDescent="0.2">
      <c r="A34" s="150" t="s">
        <v>127</v>
      </c>
      <c r="B34" s="139" t="s">
        <v>128</v>
      </c>
      <c r="C34" s="143" t="s">
        <v>129</v>
      </c>
      <c r="D34" s="157">
        <v>6047.8174233352784</v>
      </c>
      <c r="E34" s="157">
        <v>7257.38</v>
      </c>
      <c r="F34" s="160">
        <v>6307.3974233352783</v>
      </c>
      <c r="G34" s="157">
        <v>7568.88</v>
      </c>
    </row>
    <row r="35" spans="1:7" s="11" customFormat="1" x14ac:dyDescent="0.2">
      <c r="A35" s="150" t="s">
        <v>130</v>
      </c>
      <c r="B35" s="139" t="s">
        <v>131</v>
      </c>
      <c r="C35" s="143" t="s">
        <v>132</v>
      </c>
      <c r="D35" s="157">
        <v>6047.8174233352784</v>
      </c>
      <c r="E35" s="157">
        <v>7257.38</v>
      </c>
      <c r="F35" s="160">
        <v>6307.3974233352783</v>
      </c>
      <c r="G35" s="157">
        <v>7568.88</v>
      </c>
    </row>
    <row r="36" spans="1:7" s="11" customFormat="1" x14ac:dyDescent="0.2">
      <c r="A36" s="150" t="s">
        <v>133</v>
      </c>
      <c r="B36" s="139" t="s">
        <v>134</v>
      </c>
      <c r="C36" s="143" t="s">
        <v>135</v>
      </c>
      <c r="D36" s="157">
        <v>6047.8174233352784</v>
      </c>
      <c r="E36" s="157">
        <v>7257.38</v>
      </c>
      <c r="F36" s="160">
        <v>6307.3974233352783</v>
      </c>
      <c r="G36" s="157">
        <v>7568.88</v>
      </c>
    </row>
    <row r="37" spans="1:7" s="11" customFormat="1" x14ac:dyDescent="0.2">
      <c r="A37" s="150" t="s">
        <v>136</v>
      </c>
      <c r="B37" s="139" t="s">
        <v>137</v>
      </c>
      <c r="C37" s="143" t="s">
        <v>138</v>
      </c>
      <c r="D37" s="157">
        <v>6047.8174233352784</v>
      </c>
      <c r="E37" s="157">
        <v>7257.38</v>
      </c>
      <c r="F37" s="160">
        <v>6307.3974233352783</v>
      </c>
      <c r="G37" s="157">
        <v>7568.88</v>
      </c>
    </row>
    <row r="38" spans="1:7" s="11" customFormat="1" x14ac:dyDescent="0.2">
      <c r="A38" s="139">
        <v>2</v>
      </c>
      <c r="B38" s="151" t="s">
        <v>139</v>
      </c>
      <c r="C38" s="152"/>
      <c r="D38" s="164"/>
      <c r="E38" s="157"/>
      <c r="F38" s="164"/>
      <c r="G38" s="165"/>
    </row>
    <row r="39" spans="1:7" s="11" customFormat="1" x14ac:dyDescent="0.2">
      <c r="A39" s="139" t="s">
        <v>140</v>
      </c>
      <c r="B39" s="139" t="s">
        <v>141</v>
      </c>
      <c r="C39" s="143" t="s">
        <v>48</v>
      </c>
      <c r="D39" s="157">
        <v>5621.0423855890822</v>
      </c>
      <c r="E39" s="157">
        <v>6745.25</v>
      </c>
      <c r="F39" s="160">
        <v>5787.2123855890823</v>
      </c>
      <c r="G39" s="157">
        <v>6944.65</v>
      </c>
    </row>
    <row r="40" spans="1:7" s="11" customFormat="1" x14ac:dyDescent="0.2">
      <c r="A40" s="139" t="s">
        <v>142</v>
      </c>
      <c r="B40" s="139" t="s">
        <v>143</v>
      </c>
      <c r="C40" s="143" t="s">
        <v>51</v>
      </c>
      <c r="D40" s="157">
        <v>6115.2231858523655</v>
      </c>
      <c r="E40" s="157">
        <v>7338.27</v>
      </c>
      <c r="F40" s="160">
        <v>6316.4831858523658</v>
      </c>
      <c r="G40" s="157">
        <v>7579.78</v>
      </c>
    </row>
    <row r="41" spans="1:7" s="11" customFormat="1" x14ac:dyDescent="0.2">
      <c r="A41" s="139" t="s">
        <v>144</v>
      </c>
      <c r="B41" s="139" t="s">
        <v>145</v>
      </c>
      <c r="C41" s="143" t="s">
        <v>146</v>
      </c>
      <c r="D41" s="157">
        <v>6115.2231858523655</v>
      </c>
      <c r="E41" s="157">
        <v>7338.27</v>
      </c>
      <c r="F41" s="160">
        <v>6316.4831858523658</v>
      </c>
      <c r="G41" s="157">
        <v>7579.78</v>
      </c>
    </row>
    <row r="42" spans="1:7" s="11" customFormat="1" x14ac:dyDescent="0.2">
      <c r="A42" s="139" t="s">
        <v>147</v>
      </c>
      <c r="B42" s="139" t="s">
        <v>148</v>
      </c>
      <c r="C42" s="143" t="s">
        <v>149</v>
      </c>
      <c r="D42" s="157">
        <v>6389.6211252920175</v>
      </c>
      <c r="E42" s="157">
        <v>7667.55</v>
      </c>
      <c r="F42" s="160">
        <v>6610.6511252920172</v>
      </c>
      <c r="G42" s="157">
        <v>7932.78</v>
      </c>
    </row>
    <row r="43" spans="1:7" s="11" customFormat="1" x14ac:dyDescent="0.2">
      <c r="A43" s="139" t="s">
        <v>150</v>
      </c>
      <c r="B43" s="139" t="s">
        <v>151</v>
      </c>
      <c r="C43" s="147" t="s">
        <v>152</v>
      </c>
      <c r="D43" s="157">
        <v>6389.6211252920175</v>
      </c>
      <c r="E43" s="157">
        <v>7667.55</v>
      </c>
      <c r="F43" s="160">
        <v>6610.6511252920172</v>
      </c>
      <c r="G43" s="157">
        <v>7932.78</v>
      </c>
    </row>
    <row r="44" spans="1:7" s="11" customFormat="1" x14ac:dyDescent="0.2">
      <c r="A44" s="139" t="s">
        <v>153</v>
      </c>
      <c r="B44" s="139" t="s">
        <v>154</v>
      </c>
      <c r="C44" s="143" t="s">
        <v>155</v>
      </c>
      <c r="D44" s="157">
        <v>6389.6211252920175</v>
      </c>
      <c r="E44" s="157">
        <v>7667.55</v>
      </c>
      <c r="F44" s="160">
        <v>6610.6511252920172</v>
      </c>
      <c r="G44" s="157">
        <v>7932.78</v>
      </c>
    </row>
    <row r="45" spans="1:7" s="11" customFormat="1" x14ac:dyDescent="0.2">
      <c r="A45" s="139" t="s">
        <v>156</v>
      </c>
      <c r="B45" s="139" t="s">
        <v>56</v>
      </c>
      <c r="C45" s="143" t="s">
        <v>57</v>
      </c>
      <c r="D45" s="157">
        <v>6389.6211252920175</v>
      </c>
      <c r="E45" s="157">
        <v>7667.55</v>
      </c>
      <c r="F45" s="160">
        <v>6610.6511252920172</v>
      </c>
      <c r="G45" s="157">
        <v>7932.78</v>
      </c>
    </row>
    <row r="46" spans="1:7" s="11" customFormat="1" x14ac:dyDescent="0.2">
      <c r="A46" s="139" t="s">
        <v>157</v>
      </c>
      <c r="B46" s="139" t="s">
        <v>158</v>
      </c>
      <c r="C46" s="143" t="s">
        <v>159</v>
      </c>
      <c r="D46" s="157">
        <v>6389.6211252920175</v>
      </c>
      <c r="E46" s="157">
        <v>7667.55</v>
      </c>
      <c r="F46" s="160">
        <v>6610.6511252920172</v>
      </c>
      <c r="G46" s="157">
        <v>7932.78</v>
      </c>
    </row>
    <row r="47" spans="1:7" s="11" customFormat="1" x14ac:dyDescent="0.2">
      <c r="A47" s="139" t="s">
        <v>160</v>
      </c>
      <c r="B47" s="139" t="s">
        <v>161</v>
      </c>
      <c r="C47" s="143" t="s">
        <v>162</v>
      </c>
      <c r="D47" s="157">
        <v>6389.6211252920175</v>
      </c>
      <c r="E47" s="157">
        <v>7667.55</v>
      </c>
      <c r="F47" s="160">
        <v>6610.6511252920172</v>
      </c>
      <c r="G47" s="157">
        <v>7932.78</v>
      </c>
    </row>
    <row r="48" spans="1:7" s="11" customFormat="1" x14ac:dyDescent="0.2">
      <c r="A48" s="139" t="s">
        <v>163</v>
      </c>
      <c r="B48" s="139" t="s">
        <v>164</v>
      </c>
      <c r="C48" s="143" t="s">
        <v>165</v>
      </c>
      <c r="D48" s="157">
        <v>6389.6211252920175</v>
      </c>
      <c r="E48" s="157">
        <v>7667.55</v>
      </c>
      <c r="F48" s="160">
        <v>6610.6511252920172</v>
      </c>
      <c r="G48" s="157">
        <v>7932.78</v>
      </c>
    </row>
    <row r="49" spans="1:7" s="11" customFormat="1" x14ac:dyDescent="0.2">
      <c r="A49" s="139" t="s">
        <v>166</v>
      </c>
      <c r="B49" s="139" t="s">
        <v>167</v>
      </c>
      <c r="C49" s="143" t="s">
        <v>168</v>
      </c>
      <c r="D49" s="157">
        <v>6599.6407729357561</v>
      </c>
      <c r="E49" s="157">
        <v>7919.57</v>
      </c>
      <c r="F49" s="160">
        <v>6834.510772935756</v>
      </c>
      <c r="G49" s="157">
        <v>8201.41</v>
      </c>
    </row>
    <row r="50" spans="1:7" s="11" customFormat="1" x14ac:dyDescent="0.2">
      <c r="A50" s="139" t="s">
        <v>169</v>
      </c>
      <c r="B50" s="139" t="s">
        <v>170</v>
      </c>
      <c r="C50" s="143" t="s">
        <v>63</v>
      </c>
      <c r="D50" s="157">
        <v>6599.6407729357561</v>
      </c>
      <c r="E50" s="157">
        <v>7919.57</v>
      </c>
      <c r="F50" s="160">
        <v>6834.510772935756</v>
      </c>
      <c r="G50" s="157">
        <v>8201.41</v>
      </c>
    </row>
    <row r="51" spans="1:7" s="11" customFormat="1" x14ac:dyDescent="0.2">
      <c r="A51" s="139" t="s">
        <v>171</v>
      </c>
      <c r="B51" s="139" t="s">
        <v>172</v>
      </c>
      <c r="C51" s="143" t="s">
        <v>173</v>
      </c>
      <c r="D51" s="157">
        <v>6599.6407729357561</v>
      </c>
      <c r="E51" s="157">
        <v>7919.57</v>
      </c>
      <c r="F51" s="160">
        <v>6834.510772935756</v>
      </c>
      <c r="G51" s="157">
        <v>8201.41</v>
      </c>
    </row>
    <row r="52" spans="1:7" s="11" customFormat="1" x14ac:dyDescent="0.2">
      <c r="A52" s="139" t="s">
        <v>174</v>
      </c>
      <c r="B52" s="139" t="s">
        <v>175</v>
      </c>
      <c r="C52" s="143" t="s">
        <v>176</v>
      </c>
      <c r="D52" s="157">
        <v>6599.6407729357561</v>
      </c>
      <c r="E52" s="157">
        <v>7919.57</v>
      </c>
      <c r="F52" s="160">
        <v>6834.510772935756</v>
      </c>
      <c r="G52" s="157">
        <v>8201.41</v>
      </c>
    </row>
    <row r="53" spans="1:7" s="11" customFormat="1" x14ac:dyDescent="0.2">
      <c r="A53" s="139" t="s">
        <v>177</v>
      </c>
      <c r="B53" s="139" t="s">
        <v>178</v>
      </c>
      <c r="C53" s="143" t="s">
        <v>179</v>
      </c>
      <c r="D53" s="157">
        <v>6599.6407729357561</v>
      </c>
      <c r="E53" s="157">
        <v>7919.57</v>
      </c>
      <c r="F53" s="160">
        <v>6834.510772935756</v>
      </c>
      <c r="G53" s="157">
        <v>8201.41</v>
      </c>
    </row>
    <row r="54" spans="1:7" s="11" customFormat="1" x14ac:dyDescent="0.2">
      <c r="A54" s="139" t="s">
        <v>180</v>
      </c>
      <c r="B54" s="139" t="s">
        <v>181</v>
      </c>
      <c r="C54" s="143" t="s">
        <v>182</v>
      </c>
      <c r="D54" s="157">
        <v>7058.8214400101479</v>
      </c>
      <c r="E54" s="157">
        <v>8470.59</v>
      </c>
      <c r="F54" s="160">
        <v>7328.2814400101479</v>
      </c>
      <c r="G54" s="157">
        <v>8793.94</v>
      </c>
    </row>
    <row r="55" spans="1:7" s="11" customFormat="1" x14ac:dyDescent="0.2">
      <c r="A55" s="139" t="s">
        <v>183</v>
      </c>
      <c r="B55" s="139" t="s">
        <v>184</v>
      </c>
      <c r="C55" s="143" t="s">
        <v>185</v>
      </c>
      <c r="D55" s="157">
        <v>7058.8214400101479</v>
      </c>
      <c r="E55" s="157">
        <v>8470.59</v>
      </c>
      <c r="F55" s="160">
        <v>7328.2814400101479</v>
      </c>
      <c r="G55" s="157">
        <v>8793.94</v>
      </c>
    </row>
    <row r="56" spans="1:7" s="11" customFormat="1" x14ac:dyDescent="0.2">
      <c r="A56" s="139" t="s">
        <v>186</v>
      </c>
      <c r="B56" s="139" t="s">
        <v>187</v>
      </c>
      <c r="C56" s="143" t="s">
        <v>188</v>
      </c>
      <c r="D56" s="157">
        <v>7058.8214400101479</v>
      </c>
      <c r="E56" s="157">
        <v>8470.59</v>
      </c>
      <c r="F56" s="160">
        <v>7328.2814400101479</v>
      </c>
      <c r="G56" s="157">
        <v>8793.94</v>
      </c>
    </row>
    <row r="57" spans="1:7" s="11" customFormat="1" x14ac:dyDescent="0.2">
      <c r="A57" s="139" t="s">
        <v>189</v>
      </c>
      <c r="B57" s="139" t="s">
        <v>190</v>
      </c>
      <c r="C57" s="143" t="s">
        <v>191</v>
      </c>
      <c r="D57" s="157">
        <v>7058.8214400101479</v>
      </c>
      <c r="E57" s="157">
        <v>8470.59</v>
      </c>
      <c r="F57" s="160">
        <v>7328.2814400101479</v>
      </c>
      <c r="G57" s="157">
        <v>8793.94</v>
      </c>
    </row>
    <row r="58" spans="1:7" s="11" customFormat="1" x14ac:dyDescent="0.2">
      <c r="A58" s="139" t="s">
        <v>192</v>
      </c>
      <c r="B58" s="139" t="s">
        <v>193</v>
      </c>
      <c r="C58" s="143" t="s">
        <v>194</v>
      </c>
      <c r="D58" s="157">
        <v>7058.8214400101479</v>
      </c>
      <c r="E58" s="157">
        <v>8470.59</v>
      </c>
      <c r="F58" s="160">
        <v>7328.2814400101479</v>
      </c>
      <c r="G58" s="157">
        <v>8793.94</v>
      </c>
    </row>
    <row r="59" spans="1:7" s="11" customFormat="1" x14ac:dyDescent="0.2">
      <c r="A59" s="139" t="s">
        <v>195</v>
      </c>
      <c r="B59" s="139" t="s">
        <v>196</v>
      </c>
      <c r="C59" s="143" t="s">
        <v>197</v>
      </c>
      <c r="D59" s="157">
        <v>7058.8214400101479</v>
      </c>
      <c r="E59" s="157">
        <v>8470.59</v>
      </c>
      <c r="F59" s="160">
        <v>7328.2814400101479</v>
      </c>
      <c r="G59" s="157">
        <v>8793.94</v>
      </c>
    </row>
    <row r="60" spans="1:7" s="11" customFormat="1" x14ac:dyDescent="0.2">
      <c r="A60" s="139" t="s">
        <v>198</v>
      </c>
      <c r="B60" s="139" t="s">
        <v>65</v>
      </c>
      <c r="C60" s="143" t="s">
        <v>66</v>
      </c>
      <c r="D60" s="157">
        <v>5824.1715079798214</v>
      </c>
      <c r="E60" s="157">
        <v>6989.01</v>
      </c>
      <c r="F60" s="160">
        <v>6005.1715079798214</v>
      </c>
      <c r="G60" s="157">
        <v>7206.21</v>
      </c>
    </row>
    <row r="61" spans="1:7" s="11" customFormat="1" x14ac:dyDescent="0.2">
      <c r="A61" s="139" t="s">
        <v>199</v>
      </c>
      <c r="B61" s="139" t="s">
        <v>68</v>
      </c>
      <c r="C61" s="143" t="s">
        <v>69</v>
      </c>
      <c r="D61" s="157">
        <v>6115.2231858523655</v>
      </c>
      <c r="E61" s="157">
        <v>7338.27</v>
      </c>
      <c r="F61" s="160">
        <v>6316.4831858523658</v>
      </c>
      <c r="G61" s="157">
        <v>7579.78</v>
      </c>
    </row>
    <row r="62" spans="1:7" s="11" customFormat="1" x14ac:dyDescent="0.2">
      <c r="A62" s="139" t="s">
        <v>200</v>
      </c>
      <c r="B62" s="139" t="s">
        <v>201</v>
      </c>
      <c r="C62" s="143" t="s">
        <v>202</v>
      </c>
      <c r="D62" s="157">
        <v>6115.2231858523655</v>
      </c>
      <c r="E62" s="157">
        <v>7338.27</v>
      </c>
      <c r="F62" s="160">
        <v>6316.4831858523658</v>
      </c>
      <c r="G62" s="157">
        <v>7579.78</v>
      </c>
    </row>
    <row r="63" spans="1:7" s="11" customFormat="1" x14ac:dyDescent="0.2">
      <c r="A63" s="139" t="s">
        <v>203</v>
      </c>
      <c r="B63" s="139" t="s">
        <v>204</v>
      </c>
      <c r="C63" s="147" t="s">
        <v>205</v>
      </c>
      <c r="D63" s="157">
        <v>6389.6211252920175</v>
      </c>
      <c r="E63" s="157">
        <v>7667.55</v>
      </c>
      <c r="F63" s="160">
        <v>6610.6511252920172</v>
      </c>
      <c r="G63" s="157">
        <v>7932.78</v>
      </c>
    </row>
    <row r="64" spans="1:7" s="11" customFormat="1" x14ac:dyDescent="0.2">
      <c r="A64" s="139" t="s">
        <v>206</v>
      </c>
      <c r="B64" s="139" t="s">
        <v>83</v>
      </c>
      <c r="C64" s="147" t="s">
        <v>84</v>
      </c>
      <c r="D64" s="157">
        <v>6389.6211252920175</v>
      </c>
      <c r="E64" s="157">
        <v>7667.55</v>
      </c>
      <c r="F64" s="160">
        <v>6610.6511252920172</v>
      </c>
      <c r="G64" s="157">
        <v>7932.78</v>
      </c>
    </row>
    <row r="65" spans="1:7" s="11" customFormat="1" x14ac:dyDescent="0.2">
      <c r="A65" s="139" t="s">
        <v>207</v>
      </c>
      <c r="B65" s="139" t="s">
        <v>208</v>
      </c>
      <c r="C65" s="143" t="s">
        <v>209</v>
      </c>
      <c r="D65" s="157">
        <v>6389.6211252920175</v>
      </c>
      <c r="E65" s="157">
        <v>7667.55</v>
      </c>
      <c r="F65" s="160">
        <v>6610.6511252920172</v>
      </c>
      <c r="G65" s="157">
        <v>7932.78</v>
      </c>
    </row>
    <row r="66" spans="1:7" s="11" customFormat="1" x14ac:dyDescent="0.2">
      <c r="A66" s="139" t="s">
        <v>210</v>
      </c>
      <c r="B66" s="139" t="s">
        <v>80</v>
      </c>
      <c r="C66" s="143" t="s">
        <v>75</v>
      </c>
      <c r="D66" s="157">
        <v>6389.6211252920175</v>
      </c>
      <c r="E66" s="157">
        <v>7667.55</v>
      </c>
      <c r="F66" s="160">
        <v>6610.6511252920172</v>
      </c>
      <c r="G66" s="157">
        <v>7932.78</v>
      </c>
    </row>
    <row r="67" spans="1:7" s="11" customFormat="1" x14ac:dyDescent="0.2">
      <c r="A67" s="139" t="s">
        <v>211</v>
      </c>
      <c r="B67" s="139" t="s">
        <v>212</v>
      </c>
      <c r="C67" s="143" t="s">
        <v>213</v>
      </c>
      <c r="D67" s="157">
        <v>6389.6211252920175</v>
      </c>
      <c r="E67" s="157">
        <v>7667.55</v>
      </c>
      <c r="F67" s="160">
        <v>6610.6511252920172</v>
      </c>
      <c r="G67" s="157">
        <v>7932.78</v>
      </c>
    </row>
    <row r="68" spans="1:7" s="11" customFormat="1" x14ac:dyDescent="0.2">
      <c r="A68" s="139" t="s">
        <v>214</v>
      </c>
      <c r="B68" s="139" t="s">
        <v>215</v>
      </c>
      <c r="C68" s="143" t="s">
        <v>216</v>
      </c>
      <c r="D68" s="157">
        <v>6389.6211252920175</v>
      </c>
      <c r="E68" s="157">
        <v>7667.55</v>
      </c>
      <c r="F68" s="160">
        <v>6610.6511252920172</v>
      </c>
      <c r="G68" s="157">
        <v>7932.78</v>
      </c>
    </row>
    <row r="69" spans="1:7" s="11" customFormat="1" x14ac:dyDescent="0.2">
      <c r="A69" s="139" t="s">
        <v>217</v>
      </c>
      <c r="B69" s="139" t="s">
        <v>218</v>
      </c>
      <c r="C69" s="143" t="s">
        <v>219</v>
      </c>
      <c r="D69" s="157">
        <v>6389.6211252920175</v>
      </c>
      <c r="E69" s="157">
        <v>7667.55</v>
      </c>
      <c r="F69" s="160">
        <v>6610.6511252920172</v>
      </c>
      <c r="G69" s="157">
        <v>7932.78</v>
      </c>
    </row>
    <row r="70" spans="1:7" s="11" customFormat="1" x14ac:dyDescent="0.2">
      <c r="A70" s="139" t="s">
        <v>220</v>
      </c>
      <c r="B70" s="139" t="s">
        <v>77</v>
      </c>
      <c r="C70" s="143" t="s">
        <v>78</v>
      </c>
      <c r="D70" s="157">
        <v>6599.6407729357561</v>
      </c>
      <c r="E70" s="157">
        <v>7919.57</v>
      </c>
      <c r="F70" s="160">
        <v>6834.510772935756</v>
      </c>
      <c r="G70" s="157">
        <v>8201.41</v>
      </c>
    </row>
    <row r="71" spans="1:7" s="11" customFormat="1" x14ac:dyDescent="0.2">
      <c r="A71" s="139" t="s">
        <v>221</v>
      </c>
      <c r="B71" s="139" t="s">
        <v>80</v>
      </c>
      <c r="C71" s="143" t="s">
        <v>81</v>
      </c>
      <c r="D71" s="157">
        <v>6599.6407729357561</v>
      </c>
      <c r="E71" s="157">
        <v>7919.57</v>
      </c>
      <c r="F71" s="160">
        <v>6834.510772935756</v>
      </c>
      <c r="G71" s="157">
        <v>8201.41</v>
      </c>
    </row>
    <row r="72" spans="1:7" s="11" customFormat="1" x14ac:dyDescent="0.2">
      <c r="A72" s="139" t="s">
        <v>222</v>
      </c>
      <c r="B72" s="139" t="s">
        <v>212</v>
      </c>
      <c r="C72" s="143" t="s">
        <v>223</v>
      </c>
      <c r="D72" s="157">
        <v>6599.6407729357561</v>
      </c>
      <c r="E72" s="157">
        <v>7919.57</v>
      </c>
      <c r="F72" s="160">
        <v>6834.510772935756</v>
      </c>
      <c r="G72" s="157">
        <v>8201.41</v>
      </c>
    </row>
    <row r="73" spans="1:7" s="11" customFormat="1" x14ac:dyDescent="0.2">
      <c r="A73" s="139" t="s">
        <v>224</v>
      </c>
      <c r="B73" s="139" t="s">
        <v>215</v>
      </c>
      <c r="C73" s="143" t="s">
        <v>225</v>
      </c>
      <c r="D73" s="157">
        <v>6599.6407729357561</v>
      </c>
      <c r="E73" s="157">
        <v>7919.57</v>
      </c>
      <c r="F73" s="160">
        <v>6834.510772935756</v>
      </c>
      <c r="G73" s="157">
        <v>8201.41</v>
      </c>
    </row>
    <row r="74" spans="1:7" s="11" customFormat="1" x14ac:dyDescent="0.2">
      <c r="A74" s="139" t="s">
        <v>226</v>
      </c>
      <c r="B74" s="139" t="s">
        <v>218</v>
      </c>
      <c r="C74" s="143" t="s">
        <v>227</v>
      </c>
      <c r="D74" s="157">
        <v>6599.6407729357561</v>
      </c>
      <c r="E74" s="157">
        <v>7919.57</v>
      </c>
      <c r="F74" s="160">
        <v>6834.510772935756</v>
      </c>
      <c r="G74" s="157">
        <v>8201.41</v>
      </c>
    </row>
    <row r="75" spans="1:7" s="11" customFormat="1" x14ac:dyDescent="0.2">
      <c r="A75" s="139" t="s">
        <v>228</v>
      </c>
      <c r="B75" s="139" t="s">
        <v>229</v>
      </c>
      <c r="C75" s="143" t="s">
        <v>230</v>
      </c>
      <c r="D75" s="157">
        <v>7058.8214400101479</v>
      </c>
      <c r="E75" s="157">
        <v>8470.59</v>
      </c>
      <c r="F75" s="160">
        <v>7328.2814400101479</v>
      </c>
      <c r="G75" s="157">
        <v>8793.94</v>
      </c>
    </row>
    <row r="76" spans="1:7" s="11" customFormat="1" x14ac:dyDescent="0.2">
      <c r="A76" s="139" t="s">
        <v>231</v>
      </c>
      <c r="B76" s="139" t="s">
        <v>232</v>
      </c>
      <c r="C76" s="143" t="s">
        <v>233</v>
      </c>
      <c r="D76" s="157">
        <v>7058.8214400101479</v>
      </c>
      <c r="E76" s="157">
        <v>8470.59</v>
      </c>
      <c r="F76" s="160">
        <v>7328.2814400101479</v>
      </c>
      <c r="G76" s="157">
        <v>8793.94</v>
      </c>
    </row>
    <row r="77" spans="1:7" s="11" customFormat="1" x14ac:dyDescent="0.2">
      <c r="A77" s="139" t="s">
        <v>234</v>
      </c>
      <c r="B77" s="139" t="s">
        <v>235</v>
      </c>
      <c r="C77" s="143" t="s">
        <v>236</v>
      </c>
      <c r="D77" s="157">
        <v>7058.8214400101479</v>
      </c>
      <c r="E77" s="157">
        <v>8470.59</v>
      </c>
      <c r="F77" s="160">
        <v>7328.2814400101479</v>
      </c>
      <c r="G77" s="157">
        <v>8793.94</v>
      </c>
    </row>
    <row r="78" spans="1:7" s="11" customFormat="1" x14ac:dyDescent="0.2">
      <c r="A78" s="139" t="s">
        <v>237</v>
      </c>
      <c r="B78" s="139" t="s">
        <v>238</v>
      </c>
      <c r="C78" s="143" t="s">
        <v>239</v>
      </c>
      <c r="D78" s="157">
        <v>7058.8214400101479</v>
      </c>
      <c r="E78" s="157">
        <v>8470.59</v>
      </c>
      <c r="F78" s="160">
        <v>7328.2814400101479</v>
      </c>
      <c r="G78" s="157">
        <v>8793.94</v>
      </c>
    </row>
    <row r="79" spans="1:7" s="11" customFormat="1" x14ac:dyDescent="0.2">
      <c r="A79" s="139" t="s">
        <v>240</v>
      </c>
      <c r="B79" s="139" t="s">
        <v>241</v>
      </c>
      <c r="C79" s="143" t="s">
        <v>242</v>
      </c>
      <c r="D79" s="157">
        <v>7058.8214400101479</v>
      </c>
      <c r="E79" s="157">
        <v>8470.59</v>
      </c>
      <c r="F79" s="160">
        <v>7328.2814400101479</v>
      </c>
      <c r="G79" s="157">
        <v>8793.94</v>
      </c>
    </row>
    <row r="80" spans="1:7" s="11" customFormat="1" x14ac:dyDescent="0.2">
      <c r="A80" s="148" t="s">
        <v>243</v>
      </c>
      <c r="B80" s="139" t="s">
        <v>244</v>
      </c>
      <c r="C80" s="143" t="s">
        <v>245</v>
      </c>
      <c r="D80" s="157">
        <v>7058.8214400101479</v>
      </c>
      <c r="E80" s="157">
        <v>8470.59</v>
      </c>
      <c r="F80" s="160">
        <v>7328.2814400101479</v>
      </c>
      <c r="G80" s="157">
        <v>8793.94</v>
      </c>
    </row>
    <row r="81" spans="1:7" s="117" customFormat="1" x14ac:dyDescent="0.2">
      <c r="A81" s="139" t="s">
        <v>246</v>
      </c>
      <c r="B81" s="139" t="s">
        <v>86</v>
      </c>
      <c r="C81" s="145" t="s">
        <v>87</v>
      </c>
      <c r="D81" s="157">
        <v>6115.2231858523655</v>
      </c>
      <c r="E81" s="157">
        <v>7338.27</v>
      </c>
      <c r="F81" s="161">
        <v>6316.4831858523658</v>
      </c>
      <c r="G81" s="157">
        <v>7579.78</v>
      </c>
    </row>
    <row r="82" spans="1:7" s="11" customFormat="1" x14ac:dyDescent="0.2">
      <c r="A82" s="139" t="s">
        <v>247</v>
      </c>
      <c r="B82" s="139" t="s">
        <v>89</v>
      </c>
      <c r="C82" s="143" t="s">
        <v>90</v>
      </c>
      <c r="D82" s="157">
        <v>6115.2231858523655</v>
      </c>
      <c r="E82" s="157">
        <v>7338.27</v>
      </c>
      <c r="F82" s="160">
        <v>6316.4831858523658</v>
      </c>
      <c r="G82" s="157">
        <v>7579.78</v>
      </c>
    </row>
    <row r="83" spans="1:7" s="11" customFormat="1" x14ac:dyDescent="0.2">
      <c r="A83" s="139" t="s">
        <v>248</v>
      </c>
      <c r="B83" s="139" t="s">
        <v>249</v>
      </c>
      <c r="C83" s="143" t="s">
        <v>250</v>
      </c>
      <c r="D83" s="157">
        <v>6115.2231858523655</v>
      </c>
      <c r="E83" s="157">
        <v>7338.27</v>
      </c>
      <c r="F83" s="160">
        <v>6316.4831858523658</v>
      </c>
      <c r="G83" s="157">
        <v>7579.78</v>
      </c>
    </row>
    <row r="84" spans="1:7" s="11" customFormat="1" x14ac:dyDescent="0.2">
      <c r="A84" s="139" t="s">
        <v>251</v>
      </c>
      <c r="B84" s="139" t="s">
        <v>252</v>
      </c>
      <c r="C84" s="143" t="s">
        <v>253</v>
      </c>
      <c r="D84" s="157">
        <v>6389.6211252920175</v>
      </c>
      <c r="E84" s="157">
        <v>7667.55</v>
      </c>
      <c r="F84" s="160">
        <v>6610.6511252920172</v>
      </c>
      <c r="G84" s="157">
        <v>7932.78</v>
      </c>
    </row>
    <row r="85" spans="1:7" s="11" customFormat="1" x14ac:dyDescent="0.2">
      <c r="A85" s="139" t="s">
        <v>254</v>
      </c>
      <c r="B85" s="139" t="s">
        <v>255</v>
      </c>
      <c r="C85" s="143" t="s">
        <v>256</v>
      </c>
      <c r="D85" s="157">
        <v>6389.6211252920175</v>
      </c>
      <c r="E85" s="157">
        <v>7667.55</v>
      </c>
      <c r="F85" s="160">
        <v>6610.6511252920172</v>
      </c>
      <c r="G85" s="157">
        <v>7932.78</v>
      </c>
    </row>
    <row r="86" spans="1:7" s="11" customFormat="1" x14ac:dyDescent="0.2">
      <c r="A86" s="139" t="s">
        <v>934</v>
      </c>
      <c r="B86" s="139" t="s">
        <v>935</v>
      </c>
      <c r="C86" s="143" t="s">
        <v>936</v>
      </c>
      <c r="D86" s="157">
        <v>6405.9724074170181</v>
      </c>
      <c r="E86" s="157">
        <v>7687.17</v>
      </c>
      <c r="F86" s="160">
        <v>6626.012407417018</v>
      </c>
      <c r="G86" s="157">
        <v>7951.21</v>
      </c>
    </row>
    <row r="87" spans="1:7" s="11" customFormat="1" x14ac:dyDescent="0.2">
      <c r="A87" s="139" t="s">
        <v>257</v>
      </c>
      <c r="B87" s="139" t="s">
        <v>258</v>
      </c>
      <c r="C87" s="143" t="s">
        <v>259</v>
      </c>
      <c r="D87" s="157">
        <v>6926.0595469811469</v>
      </c>
      <c r="E87" s="157">
        <v>8311.27</v>
      </c>
      <c r="F87" s="160">
        <v>7180.689546981147</v>
      </c>
      <c r="G87" s="157">
        <v>8616.83</v>
      </c>
    </row>
    <row r="88" spans="1:7" s="11" customFormat="1" x14ac:dyDescent="0.2">
      <c r="A88" s="139" t="s">
        <v>260</v>
      </c>
      <c r="B88" s="139" t="s">
        <v>261</v>
      </c>
      <c r="C88" s="143" t="s">
        <v>93</v>
      </c>
      <c r="D88" s="157">
        <v>6389.6211252920175</v>
      </c>
      <c r="E88" s="157">
        <v>7667.55</v>
      </c>
      <c r="F88" s="160">
        <v>6610.6511252920172</v>
      </c>
      <c r="G88" s="157">
        <v>7932.78</v>
      </c>
    </row>
    <row r="89" spans="1:7" s="11" customFormat="1" x14ac:dyDescent="0.2">
      <c r="A89" s="139" t="s">
        <v>262</v>
      </c>
      <c r="B89" s="139" t="s">
        <v>95</v>
      </c>
      <c r="C89" s="143" t="s">
        <v>96</v>
      </c>
      <c r="D89" s="157">
        <v>6389.6211252920175</v>
      </c>
      <c r="E89" s="157">
        <v>7667.55</v>
      </c>
      <c r="F89" s="160">
        <v>6610.6511252920172</v>
      </c>
      <c r="G89" s="157">
        <v>7932.78</v>
      </c>
    </row>
    <row r="90" spans="1:7" s="11" customFormat="1" x14ac:dyDescent="0.2">
      <c r="A90" s="139" t="s">
        <v>263</v>
      </c>
      <c r="B90" s="139" t="s">
        <v>264</v>
      </c>
      <c r="C90" s="143" t="s">
        <v>265</v>
      </c>
      <c r="D90" s="157">
        <v>6389.6211252920175</v>
      </c>
      <c r="E90" s="157">
        <v>7667.55</v>
      </c>
      <c r="F90" s="160">
        <v>6610.6511252920172</v>
      </c>
      <c r="G90" s="157">
        <v>7932.78</v>
      </c>
    </row>
    <row r="91" spans="1:7" s="11" customFormat="1" x14ac:dyDescent="0.2">
      <c r="A91" s="139" t="s">
        <v>266</v>
      </c>
      <c r="B91" s="139" t="s">
        <v>267</v>
      </c>
      <c r="C91" s="143" t="s">
        <v>268</v>
      </c>
      <c r="D91" s="157">
        <v>6389.6211252920175</v>
      </c>
      <c r="E91" s="157">
        <v>7667.55</v>
      </c>
      <c r="F91" s="160">
        <v>6610.6511252920172</v>
      </c>
      <c r="G91" s="157">
        <v>7932.78</v>
      </c>
    </row>
    <row r="92" spans="1:7" s="11" customFormat="1" x14ac:dyDescent="0.2">
      <c r="A92" s="139" t="s">
        <v>269</v>
      </c>
      <c r="B92" s="139" t="s">
        <v>270</v>
      </c>
      <c r="C92" s="143" t="s">
        <v>271</v>
      </c>
      <c r="D92" s="157">
        <v>6389.6211252920175</v>
      </c>
      <c r="E92" s="157">
        <v>7667.55</v>
      </c>
      <c r="F92" s="160">
        <v>6610.6511252920172</v>
      </c>
      <c r="G92" s="157">
        <v>7932.78</v>
      </c>
    </row>
    <row r="93" spans="1:7" s="11" customFormat="1" x14ac:dyDescent="0.2">
      <c r="A93" s="139" t="s">
        <v>272</v>
      </c>
      <c r="B93" s="139" t="s">
        <v>98</v>
      </c>
      <c r="C93" s="143" t="s">
        <v>273</v>
      </c>
      <c r="D93" s="157">
        <v>6599.6407729357561</v>
      </c>
      <c r="E93" s="157">
        <v>7919.57</v>
      </c>
      <c r="F93" s="160">
        <v>6834.510772935756</v>
      </c>
      <c r="G93" s="157">
        <v>8201.41</v>
      </c>
    </row>
    <row r="94" spans="1:7" s="11" customFormat="1" x14ac:dyDescent="0.2">
      <c r="A94" s="139" t="s">
        <v>274</v>
      </c>
      <c r="B94" s="139" t="s">
        <v>101</v>
      </c>
      <c r="C94" s="143" t="s">
        <v>102</v>
      </c>
      <c r="D94" s="157">
        <v>6599.6407729357561</v>
      </c>
      <c r="E94" s="157">
        <v>7919.57</v>
      </c>
      <c r="F94" s="160">
        <v>6834.510772935756</v>
      </c>
      <c r="G94" s="157">
        <v>8201.41</v>
      </c>
    </row>
    <row r="95" spans="1:7" s="11" customFormat="1" x14ac:dyDescent="0.2">
      <c r="A95" s="139" t="s">
        <v>275</v>
      </c>
      <c r="B95" s="139" t="s">
        <v>276</v>
      </c>
      <c r="C95" s="143" t="s">
        <v>277</v>
      </c>
      <c r="D95" s="157">
        <v>6599.6407729357561</v>
      </c>
      <c r="E95" s="157">
        <v>7919.57</v>
      </c>
      <c r="F95" s="160">
        <v>6834.510772935756</v>
      </c>
      <c r="G95" s="157">
        <v>8201.41</v>
      </c>
    </row>
    <row r="96" spans="1:7" s="11" customFormat="1" x14ac:dyDescent="0.2">
      <c r="A96" s="139" t="s">
        <v>278</v>
      </c>
      <c r="B96" s="139" t="s">
        <v>279</v>
      </c>
      <c r="C96" s="143" t="s">
        <v>280</v>
      </c>
      <c r="D96" s="157">
        <v>6599.6407729357561</v>
      </c>
      <c r="E96" s="157">
        <v>7919.57</v>
      </c>
      <c r="F96" s="160">
        <v>6834.510772935756</v>
      </c>
      <c r="G96" s="157">
        <v>8201.41</v>
      </c>
    </row>
    <row r="97" spans="1:7" s="11" customFormat="1" x14ac:dyDescent="0.2">
      <c r="A97" s="139" t="s">
        <v>281</v>
      </c>
      <c r="B97" s="139" t="s">
        <v>282</v>
      </c>
      <c r="C97" s="143" t="s">
        <v>283</v>
      </c>
      <c r="D97" s="157">
        <v>6599.6407729357561</v>
      </c>
      <c r="E97" s="157">
        <v>7919.57</v>
      </c>
      <c r="F97" s="160">
        <v>6834.510772935756</v>
      </c>
      <c r="G97" s="157">
        <v>8201.41</v>
      </c>
    </row>
    <row r="98" spans="1:7" s="11" customFormat="1" x14ac:dyDescent="0.2">
      <c r="A98" s="139" t="s">
        <v>937</v>
      </c>
      <c r="B98" s="139" t="s">
        <v>938</v>
      </c>
      <c r="C98" s="143" t="s">
        <v>939</v>
      </c>
      <c r="D98" s="157">
        <v>6618.8695804357567</v>
      </c>
      <c r="E98" s="157">
        <v>7942.64</v>
      </c>
      <c r="F98" s="160">
        <v>6853.7395804357566</v>
      </c>
      <c r="G98" s="157">
        <v>8224.49</v>
      </c>
    </row>
    <row r="99" spans="1:7" s="11" customFormat="1" x14ac:dyDescent="0.2">
      <c r="A99" s="139" t="s">
        <v>940</v>
      </c>
      <c r="B99" s="139" t="s">
        <v>941</v>
      </c>
      <c r="C99" s="143" t="s">
        <v>942</v>
      </c>
      <c r="D99" s="157">
        <v>6926.0595469811469</v>
      </c>
      <c r="E99" s="157">
        <v>8311.27</v>
      </c>
      <c r="F99" s="160">
        <v>7180.689546981147</v>
      </c>
      <c r="G99" s="157">
        <v>8616.83</v>
      </c>
    </row>
    <row r="100" spans="1:7" s="11" customFormat="1" x14ac:dyDescent="0.2">
      <c r="A100" s="139" t="s">
        <v>284</v>
      </c>
      <c r="B100" s="139" t="s">
        <v>285</v>
      </c>
      <c r="C100" s="143" t="s">
        <v>286</v>
      </c>
      <c r="D100" s="157">
        <v>7058.8214400101479</v>
      </c>
      <c r="E100" s="157">
        <v>8470.59</v>
      </c>
      <c r="F100" s="160">
        <v>7328.2814400101479</v>
      </c>
      <c r="G100" s="157">
        <v>8793.94</v>
      </c>
    </row>
    <row r="101" spans="1:7" s="11" customFormat="1" x14ac:dyDescent="0.2">
      <c r="A101" s="139" t="s">
        <v>287</v>
      </c>
      <c r="B101" s="139" t="s">
        <v>288</v>
      </c>
      <c r="C101" s="143" t="s">
        <v>289</v>
      </c>
      <c r="D101" s="157">
        <v>7058.8214400101479</v>
      </c>
      <c r="E101" s="157">
        <v>8470.59</v>
      </c>
      <c r="F101" s="160">
        <v>7328.2814400101479</v>
      </c>
      <c r="G101" s="157">
        <v>8793.94</v>
      </c>
    </row>
    <row r="102" spans="1:7" s="11" customFormat="1" x14ac:dyDescent="0.2">
      <c r="A102" s="139" t="s">
        <v>290</v>
      </c>
      <c r="B102" s="139" t="s">
        <v>291</v>
      </c>
      <c r="C102" s="143" t="s">
        <v>292</v>
      </c>
      <c r="D102" s="157">
        <v>7058.8214400101479</v>
      </c>
      <c r="E102" s="157">
        <v>8470.59</v>
      </c>
      <c r="F102" s="160">
        <v>7328.2814400101479</v>
      </c>
      <c r="G102" s="157">
        <v>8793.94</v>
      </c>
    </row>
    <row r="103" spans="1:7" s="11" customFormat="1" x14ac:dyDescent="0.2">
      <c r="A103" s="139" t="s">
        <v>293</v>
      </c>
      <c r="B103" s="139" t="s">
        <v>294</v>
      </c>
      <c r="C103" s="143" t="s">
        <v>295</v>
      </c>
      <c r="D103" s="157">
        <v>7058.8214400101479</v>
      </c>
      <c r="E103" s="157">
        <v>8470.59</v>
      </c>
      <c r="F103" s="160">
        <v>7328.2814400101479</v>
      </c>
      <c r="G103" s="157">
        <v>8793.94</v>
      </c>
    </row>
    <row r="104" spans="1:7" s="11" customFormat="1" x14ac:dyDescent="0.2">
      <c r="A104" s="139" t="s">
        <v>296</v>
      </c>
      <c r="B104" s="139" t="s">
        <v>297</v>
      </c>
      <c r="C104" s="143" t="s">
        <v>298</v>
      </c>
      <c r="D104" s="157">
        <v>7058.8214400101479</v>
      </c>
      <c r="E104" s="157">
        <v>8470.59</v>
      </c>
      <c r="F104" s="160">
        <v>7328.2814400101479</v>
      </c>
      <c r="G104" s="157">
        <v>8793.94</v>
      </c>
    </row>
    <row r="105" spans="1:7" s="11" customFormat="1" x14ac:dyDescent="0.2">
      <c r="A105" s="139" t="s">
        <v>943</v>
      </c>
      <c r="B105" s="139" t="s">
        <v>944</v>
      </c>
      <c r="C105" s="143" t="s">
        <v>945</v>
      </c>
      <c r="D105" s="157">
        <v>7163.5963191870615</v>
      </c>
      <c r="E105" s="157">
        <v>8596.32</v>
      </c>
      <c r="F105" s="160">
        <v>7437.9963191870611</v>
      </c>
      <c r="G105" s="157">
        <v>8925.6</v>
      </c>
    </row>
    <row r="106" spans="1:7" s="11" customFormat="1" x14ac:dyDescent="0.2">
      <c r="A106" s="139" t="s">
        <v>946</v>
      </c>
      <c r="B106" s="139" t="s">
        <v>947</v>
      </c>
      <c r="C106" s="143" t="s">
        <v>948</v>
      </c>
      <c r="D106" s="157">
        <v>7482.1505868340601</v>
      </c>
      <c r="E106" s="157">
        <v>8978.58</v>
      </c>
      <c r="F106" s="160">
        <v>7781.2605868340597</v>
      </c>
      <c r="G106" s="157">
        <v>9337.51</v>
      </c>
    </row>
    <row r="107" spans="1:7" s="11" customFormat="1" x14ac:dyDescent="0.2">
      <c r="A107" s="139" t="s">
        <v>299</v>
      </c>
      <c r="B107" s="139" t="s">
        <v>300</v>
      </c>
      <c r="C107" s="143" t="s">
        <v>108</v>
      </c>
      <c r="D107" s="157">
        <v>6489.9618530498847</v>
      </c>
      <c r="E107" s="157">
        <v>7787.95</v>
      </c>
      <c r="F107" s="160">
        <v>6719.8818530498847</v>
      </c>
      <c r="G107" s="157">
        <v>8063.86</v>
      </c>
    </row>
    <row r="108" spans="1:7" s="11" customFormat="1" x14ac:dyDescent="0.2">
      <c r="A108" s="139" t="s">
        <v>301</v>
      </c>
      <c r="B108" s="139" t="s">
        <v>302</v>
      </c>
      <c r="C108" s="143" t="s">
        <v>303</v>
      </c>
      <c r="D108" s="157">
        <v>6489.9618530498847</v>
      </c>
      <c r="E108" s="157">
        <v>7787.95</v>
      </c>
      <c r="F108" s="160">
        <v>6719.8818530498847</v>
      </c>
      <c r="G108" s="157">
        <v>8063.86</v>
      </c>
    </row>
    <row r="109" spans="1:7" s="11" customFormat="1" x14ac:dyDescent="0.2">
      <c r="A109" s="139" t="s">
        <v>304</v>
      </c>
      <c r="B109" s="139" t="s">
        <v>305</v>
      </c>
      <c r="C109" s="143" t="s">
        <v>306</v>
      </c>
      <c r="D109" s="157">
        <v>6489.9618530498847</v>
      </c>
      <c r="E109" s="157">
        <v>7787.95</v>
      </c>
      <c r="F109" s="160">
        <v>6719.8818530498847</v>
      </c>
      <c r="G109" s="157">
        <v>8063.86</v>
      </c>
    </row>
    <row r="110" spans="1:7" s="11" customFormat="1" x14ac:dyDescent="0.2">
      <c r="A110" s="139" t="s">
        <v>307</v>
      </c>
      <c r="B110" s="139" t="s">
        <v>308</v>
      </c>
      <c r="C110" s="143" t="s">
        <v>309</v>
      </c>
      <c r="D110" s="157">
        <v>6489.9618530498847</v>
      </c>
      <c r="E110" s="157">
        <v>7787.95</v>
      </c>
      <c r="F110" s="160">
        <v>6719.8818530498847</v>
      </c>
      <c r="G110" s="157">
        <v>8063.86</v>
      </c>
    </row>
    <row r="111" spans="1:7" s="11" customFormat="1" x14ac:dyDescent="0.2">
      <c r="A111" s="139" t="s">
        <v>310</v>
      </c>
      <c r="B111" s="139" t="s">
        <v>311</v>
      </c>
      <c r="C111" s="143" t="s">
        <v>111</v>
      </c>
      <c r="D111" s="157">
        <v>6489.9618530498847</v>
      </c>
      <c r="E111" s="157">
        <v>7787.95</v>
      </c>
      <c r="F111" s="160">
        <v>6719.8818530498847</v>
      </c>
      <c r="G111" s="157">
        <v>8063.86</v>
      </c>
    </row>
    <row r="112" spans="1:7" s="11" customFormat="1" x14ac:dyDescent="0.2">
      <c r="A112" s="139" t="s">
        <v>312</v>
      </c>
      <c r="B112" s="139" t="s">
        <v>313</v>
      </c>
      <c r="C112" s="143" t="s">
        <v>114</v>
      </c>
      <c r="D112" s="157">
        <v>6489.9618530498847</v>
      </c>
      <c r="E112" s="157">
        <v>7787.95</v>
      </c>
      <c r="F112" s="160">
        <v>6719.8818530498847</v>
      </c>
      <c r="G112" s="157">
        <v>8063.86</v>
      </c>
    </row>
    <row r="113" spans="1:7" s="11" customFormat="1" x14ac:dyDescent="0.2">
      <c r="A113" s="139" t="s">
        <v>314</v>
      </c>
      <c r="B113" s="139" t="s">
        <v>315</v>
      </c>
      <c r="C113" s="143" t="s">
        <v>316</v>
      </c>
      <c r="D113" s="157">
        <v>6489.9618530498847</v>
      </c>
      <c r="E113" s="157">
        <v>7787.95</v>
      </c>
      <c r="F113" s="160">
        <v>6719.8818530498847</v>
      </c>
      <c r="G113" s="157">
        <v>8063.86</v>
      </c>
    </row>
    <row r="114" spans="1:7" s="11" customFormat="1" x14ac:dyDescent="0.2">
      <c r="A114" s="139" t="s">
        <v>317</v>
      </c>
      <c r="B114" s="139" t="s">
        <v>318</v>
      </c>
      <c r="C114" s="143" t="s">
        <v>319</v>
      </c>
      <c r="D114" s="157">
        <v>6489.9618530498847</v>
      </c>
      <c r="E114" s="157">
        <v>7787.95</v>
      </c>
      <c r="F114" s="160">
        <v>6719.8818530498847</v>
      </c>
      <c r="G114" s="157">
        <v>8063.86</v>
      </c>
    </row>
    <row r="115" spans="1:7" s="11" customFormat="1" x14ac:dyDescent="0.2">
      <c r="A115" s="139" t="s">
        <v>320</v>
      </c>
      <c r="B115" s="139" t="s">
        <v>321</v>
      </c>
      <c r="C115" s="143" t="s">
        <v>322</v>
      </c>
      <c r="D115" s="157">
        <v>6489.9618530498847</v>
      </c>
      <c r="E115" s="157">
        <v>7787.95</v>
      </c>
      <c r="F115" s="160">
        <v>6719.8818530498847</v>
      </c>
      <c r="G115" s="157">
        <v>8063.86</v>
      </c>
    </row>
    <row r="116" spans="1:7" s="11" customFormat="1" x14ac:dyDescent="0.2">
      <c r="A116" s="139" t="s">
        <v>323</v>
      </c>
      <c r="B116" s="139" t="s">
        <v>116</v>
      </c>
      <c r="C116" s="143" t="s">
        <v>324</v>
      </c>
      <c r="D116" s="157">
        <v>6599.6407729357561</v>
      </c>
      <c r="E116" s="157">
        <v>7919.57</v>
      </c>
      <c r="F116" s="160">
        <v>6834.510772935756</v>
      </c>
      <c r="G116" s="157">
        <v>8201.41</v>
      </c>
    </row>
    <row r="117" spans="1:7" s="11" customFormat="1" x14ac:dyDescent="0.2">
      <c r="A117" s="139" t="s">
        <v>325</v>
      </c>
      <c r="B117" s="139" t="s">
        <v>119</v>
      </c>
      <c r="C117" s="143" t="s">
        <v>120</v>
      </c>
      <c r="D117" s="157">
        <v>6599.6407729357561</v>
      </c>
      <c r="E117" s="157">
        <v>7919.57</v>
      </c>
      <c r="F117" s="160">
        <v>6834.510772935756</v>
      </c>
      <c r="G117" s="157">
        <v>8201.41</v>
      </c>
    </row>
    <row r="118" spans="1:7" s="11" customFormat="1" x14ac:dyDescent="0.2">
      <c r="A118" s="139" t="s">
        <v>326</v>
      </c>
      <c r="B118" s="139" t="s">
        <v>327</v>
      </c>
      <c r="C118" s="143" t="s">
        <v>328</v>
      </c>
      <c r="D118" s="157">
        <v>6599.6407729357561</v>
      </c>
      <c r="E118" s="157">
        <v>7919.57</v>
      </c>
      <c r="F118" s="160">
        <v>6834.510772935756</v>
      </c>
      <c r="G118" s="157">
        <v>8201.41</v>
      </c>
    </row>
    <row r="119" spans="1:7" s="11" customFormat="1" x14ac:dyDescent="0.2">
      <c r="A119" s="139" t="s">
        <v>329</v>
      </c>
      <c r="B119" s="139" t="s">
        <v>330</v>
      </c>
      <c r="C119" s="143" t="s">
        <v>331</v>
      </c>
      <c r="D119" s="157">
        <v>6599.6407729357561</v>
      </c>
      <c r="E119" s="157">
        <v>7919.57</v>
      </c>
      <c r="F119" s="160">
        <v>6834.510772935756</v>
      </c>
      <c r="G119" s="157">
        <v>8201.41</v>
      </c>
    </row>
    <row r="120" spans="1:7" s="11" customFormat="1" x14ac:dyDescent="0.2">
      <c r="A120" s="139" t="s">
        <v>332</v>
      </c>
      <c r="B120" s="139" t="s">
        <v>333</v>
      </c>
      <c r="C120" s="143" t="s">
        <v>334</v>
      </c>
      <c r="D120" s="157">
        <v>6599.6407729357561</v>
      </c>
      <c r="E120" s="157">
        <v>7919.57</v>
      </c>
      <c r="F120" s="160">
        <v>6834.510772935756</v>
      </c>
      <c r="G120" s="157">
        <v>8201.41</v>
      </c>
    </row>
    <row r="121" spans="1:7" s="11" customFormat="1" x14ac:dyDescent="0.2">
      <c r="A121" s="139" t="s">
        <v>335</v>
      </c>
      <c r="B121" s="139" t="s">
        <v>336</v>
      </c>
      <c r="C121" s="143" t="s">
        <v>337</v>
      </c>
      <c r="D121" s="157">
        <v>7058.8214400101479</v>
      </c>
      <c r="E121" s="157">
        <v>8470.59</v>
      </c>
      <c r="F121" s="160">
        <v>7328.2814400101479</v>
      </c>
      <c r="G121" s="157">
        <v>8793.94</v>
      </c>
    </row>
    <row r="122" spans="1:7" s="11" customFormat="1" x14ac:dyDescent="0.2">
      <c r="A122" s="139" t="s">
        <v>338</v>
      </c>
      <c r="B122" s="139" t="s">
        <v>339</v>
      </c>
      <c r="C122" s="143" t="s">
        <v>340</v>
      </c>
      <c r="D122" s="157">
        <v>7058.8214400101479</v>
      </c>
      <c r="E122" s="157">
        <v>8470.59</v>
      </c>
      <c r="F122" s="160">
        <v>7328.2814400101479</v>
      </c>
      <c r="G122" s="157">
        <v>8793.94</v>
      </c>
    </row>
    <row r="123" spans="1:7" s="11" customFormat="1" x14ac:dyDescent="0.2">
      <c r="A123" s="139" t="s">
        <v>341</v>
      </c>
      <c r="B123" s="139" t="s">
        <v>342</v>
      </c>
      <c r="C123" s="143" t="s">
        <v>343</v>
      </c>
      <c r="D123" s="157">
        <v>7058.8214400101479</v>
      </c>
      <c r="E123" s="157">
        <v>8470.59</v>
      </c>
      <c r="F123" s="160">
        <v>7328.2814400101479</v>
      </c>
      <c r="G123" s="157">
        <v>8793.94</v>
      </c>
    </row>
    <row r="124" spans="1:7" x14ac:dyDescent="0.2">
      <c r="A124" s="139" t="s">
        <v>344</v>
      </c>
      <c r="B124" s="139" t="s">
        <v>345</v>
      </c>
      <c r="C124" s="143" t="s">
        <v>346</v>
      </c>
      <c r="D124" s="157">
        <v>7058.8214400101479</v>
      </c>
      <c r="E124" s="157">
        <v>8470.59</v>
      </c>
      <c r="F124" s="160">
        <v>7328.2814400101479</v>
      </c>
      <c r="G124" s="157">
        <v>8793.94</v>
      </c>
    </row>
    <row r="125" spans="1:7" x14ac:dyDescent="0.2">
      <c r="A125" s="139" t="s">
        <v>347</v>
      </c>
      <c r="B125" s="139" t="s">
        <v>348</v>
      </c>
      <c r="C125" s="143" t="s">
        <v>349</v>
      </c>
      <c r="D125" s="157">
        <v>7058.8214400101479</v>
      </c>
      <c r="E125" s="157">
        <v>8470.59</v>
      </c>
      <c r="F125" s="160">
        <v>7328.2814400101479</v>
      </c>
      <c r="G125" s="157">
        <v>8793.94</v>
      </c>
    </row>
    <row r="126" spans="1:7" x14ac:dyDescent="0.2">
      <c r="A126" s="139" t="s">
        <v>350</v>
      </c>
      <c r="B126" s="139" t="s">
        <v>351</v>
      </c>
      <c r="C126" s="143" t="s">
        <v>352</v>
      </c>
      <c r="D126" s="157">
        <v>7058.8214400101479</v>
      </c>
      <c r="E126" s="157">
        <v>8470.59</v>
      </c>
      <c r="F126" s="160">
        <v>7328.2814400101479</v>
      </c>
      <c r="G126" s="157">
        <v>8793.94</v>
      </c>
    </row>
    <row r="127" spans="1:7" x14ac:dyDescent="0.2">
      <c r="A127" s="139" t="s">
        <v>353</v>
      </c>
      <c r="B127" s="139" t="s">
        <v>354</v>
      </c>
      <c r="C127" s="143" t="s">
        <v>123</v>
      </c>
      <c r="D127" s="157">
        <v>6729.071424277583</v>
      </c>
      <c r="E127" s="157">
        <v>8074.89</v>
      </c>
      <c r="F127" s="160">
        <v>6973.821424277583</v>
      </c>
      <c r="G127" s="157">
        <v>8368.59</v>
      </c>
    </row>
    <row r="128" spans="1:7" x14ac:dyDescent="0.2">
      <c r="A128" s="139" t="s">
        <v>355</v>
      </c>
      <c r="B128" s="139" t="s">
        <v>125</v>
      </c>
      <c r="C128" s="143" t="s">
        <v>126</v>
      </c>
      <c r="D128" s="157">
        <v>6729.071424277583</v>
      </c>
      <c r="E128" s="157">
        <v>8074.89</v>
      </c>
      <c r="F128" s="160">
        <v>6973.821424277583</v>
      </c>
      <c r="G128" s="157">
        <v>8368.59</v>
      </c>
    </row>
    <row r="129" spans="1:7" x14ac:dyDescent="0.2">
      <c r="A129" s="139" t="s">
        <v>356</v>
      </c>
      <c r="B129" s="139" t="s">
        <v>357</v>
      </c>
      <c r="C129" s="143" t="s">
        <v>358</v>
      </c>
      <c r="D129" s="157">
        <v>6729.071424277583</v>
      </c>
      <c r="E129" s="157">
        <v>8074.89</v>
      </c>
      <c r="F129" s="160">
        <v>6973.821424277583</v>
      </c>
      <c r="G129" s="157">
        <v>8368.59</v>
      </c>
    </row>
    <row r="130" spans="1:7" x14ac:dyDescent="0.2">
      <c r="A130" s="139" t="s">
        <v>359</v>
      </c>
      <c r="B130" s="139" t="s">
        <v>360</v>
      </c>
      <c r="C130" s="143" t="s">
        <v>361</v>
      </c>
      <c r="D130" s="157">
        <v>6729.071424277583</v>
      </c>
      <c r="E130" s="157">
        <v>8074.89</v>
      </c>
      <c r="F130" s="160">
        <v>6973.821424277583</v>
      </c>
      <c r="G130" s="157">
        <v>8368.59</v>
      </c>
    </row>
    <row r="131" spans="1:7" x14ac:dyDescent="0.2">
      <c r="A131" s="139" t="s">
        <v>362</v>
      </c>
      <c r="B131" s="139" t="s">
        <v>363</v>
      </c>
      <c r="C131" s="143" t="s">
        <v>364</v>
      </c>
      <c r="D131" s="157">
        <v>6729.071424277583</v>
      </c>
      <c r="E131" s="157">
        <v>8074.89</v>
      </c>
      <c r="F131" s="160">
        <v>6973.821424277583</v>
      </c>
      <c r="G131" s="157">
        <v>8368.59</v>
      </c>
    </row>
    <row r="132" spans="1:7" x14ac:dyDescent="0.2">
      <c r="A132" s="139" t="s">
        <v>365</v>
      </c>
      <c r="B132" s="139" t="s">
        <v>128</v>
      </c>
      <c r="C132" s="143" t="s">
        <v>129</v>
      </c>
      <c r="D132" s="157">
        <v>6729.071424277583</v>
      </c>
      <c r="E132" s="157">
        <v>8074.89</v>
      </c>
      <c r="F132" s="160">
        <v>6973.821424277583</v>
      </c>
      <c r="G132" s="157">
        <v>8368.59</v>
      </c>
    </row>
    <row r="133" spans="1:7" x14ac:dyDescent="0.2">
      <c r="A133" s="139" t="s">
        <v>366</v>
      </c>
      <c r="B133" s="146" t="s">
        <v>131</v>
      </c>
      <c r="C133" s="143" t="s">
        <v>132</v>
      </c>
      <c r="D133" s="157">
        <v>6729.071424277583</v>
      </c>
      <c r="E133" s="157">
        <v>8074.89</v>
      </c>
      <c r="F133" s="160">
        <v>6973.821424277583</v>
      </c>
      <c r="G133" s="157">
        <v>8368.59</v>
      </c>
    </row>
    <row r="134" spans="1:7" x14ac:dyDescent="0.2">
      <c r="A134" s="139" t="s">
        <v>367</v>
      </c>
      <c r="B134" s="146" t="s">
        <v>368</v>
      </c>
      <c r="C134" s="143" t="s">
        <v>369</v>
      </c>
      <c r="D134" s="157">
        <v>6729.071424277583</v>
      </c>
      <c r="E134" s="157">
        <v>8074.89</v>
      </c>
      <c r="F134" s="160">
        <v>6973.821424277583</v>
      </c>
      <c r="G134" s="157">
        <v>8368.59</v>
      </c>
    </row>
    <row r="135" spans="1:7" x14ac:dyDescent="0.2">
      <c r="A135" s="139" t="s">
        <v>370</v>
      </c>
      <c r="B135" s="146" t="s">
        <v>371</v>
      </c>
      <c r="C135" s="143" t="s">
        <v>372</v>
      </c>
      <c r="D135" s="157">
        <v>6729.071424277583</v>
      </c>
      <c r="E135" s="157">
        <v>8074.89</v>
      </c>
      <c r="F135" s="160">
        <v>6973.821424277583</v>
      </c>
      <c r="G135" s="157">
        <v>8368.59</v>
      </c>
    </row>
    <row r="136" spans="1:7" x14ac:dyDescent="0.2">
      <c r="A136" s="139" t="s">
        <v>373</v>
      </c>
      <c r="B136" s="139" t="s">
        <v>374</v>
      </c>
      <c r="C136" s="143" t="s">
        <v>375</v>
      </c>
      <c r="D136" s="157">
        <v>6729.071424277583</v>
      </c>
      <c r="E136" s="157">
        <v>8074.89</v>
      </c>
      <c r="F136" s="160">
        <v>6973.821424277583</v>
      </c>
      <c r="G136" s="157">
        <v>8368.59</v>
      </c>
    </row>
    <row r="137" spans="1:7" x14ac:dyDescent="0.2">
      <c r="A137" s="139" t="s">
        <v>376</v>
      </c>
      <c r="B137" s="139" t="s">
        <v>134</v>
      </c>
      <c r="C137" s="143" t="s">
        <v>135</v>
      </c>
      <c r="D137" s="157">
        <v>6729.071424277583</v>
      </c>
      <c r="E137" s="157">
        <v>8074.89</v>
      </c>
      <c r="F137" s="160">
        <v>6973.821424277583</v>
      </c>
      <c r="G137" s="157">
        <v>8368.59</v>
      </c>
    </row>
    <row r="138" spans="1:7" x14ac:dyDescent="0.2">
      <c r="A138" s="139" t="s">
        <v>377</v>
      </c>
      <c r="B138" s="139" t="s">
        <v>137</v>
      </c>
      <c r="C138" s="143" t="s">
        <v>138</v>
      </c>
      <c r="D138" s="157">
        <v>6729.071424277583</v>
      </c>
      <c r="E138" s="157">
        <v>8074.89</v>
      </c>
      <c r="F138" s="160">
        <v>6973.821424277583</v>
      </c>
      <c r="G138" s="157">
        <v>8368.59</v>
      </c>
    </row>
    <row r="139" spans="1:7" x14ac:dyDescent="0.2">
      <c r="A139" s="139" t="s">
        <v>378</v>
      </c>
      <c r="B139" s="139" t="s">
        <v>379</v>
      </c>
      <c r="C139" s="143" t="s">
        <v>380</v>
      </c>
      <c r="D139" s="157">
        <v>6729.071424277583</v>
      </c>
      <c r="E139" s="157">
        <v>8074.89</v>
      </c>
      <c r="F139" s="160">
        <v>6973.821424277583</v>
      </c>
      <c r="G139" s="157">
        <v>8368.59</v>
      </c>
    </row>
    <row r="140" spans="1:7" x14ac:dyDescent="0.2">
      <c r="A140" s="139" t="s">
        <v>381</v>
      </c>
      <c r="B140" s="139" t="s">
        <v>382</v>
      </c>
      <c r="C140" s="143" t="s">
        <v>383</v>
      </c>
      <c r="D140" s="157">
        <v>6729.071424277583</v>
      </c>
      <c r="E140" s="157">
        <v>8074.89</v>
      </c>
      <c r="F140" s="160">
        <v>6973.821424277583</v>
      </c>
      <c r="G140" s="157">
        <v>8368.59</v>
      </c>
    </row>
    <row r="141" spans="1:7" x14ac:dyDescent="0.2">
      <c r="A141" s="139" t="s">
        <v>384</v>
      </c>
      <c r="B141" s="139" t="s">
        <v>385</v>
      </c>
      <c r="C141" s="143" t="s">
        <v>386</v>
      </c>
      <c r="D141" s="157">
        <v>6729.071424277583</v>
      </c>
      <c r="E141" s="157">
        <v>8074.89</v>
      </c>
      <c r="F141" s="160">
        <v>6973.821424277583</v>
      </c>
      <c r="G141" s="157">
        <v>8368.59</v>
      </c>
    </row>
    <row r="142" spans="1:7" x14ac:dyDescent="0.2">
      <c r="A142" s="139" t="s">
        <v>387</v>
      </c>
      <c r="B142" s="139" t="s">
        <v>388</v>
      </c>
      <c r="C142" s="143" t="s">
        <v>389</v>
      </c>
      <c r="D142" s="157">
        <v>7058.8214400101479</v>
      </c>
      <c r="E142" s="157">
        <v>8470.59</v>
      </c>
      <c r="F142" s="160">
        <v>7328.2814400101479</v>
      </c>
      <c r="G142" s="157">
        <v>8793.94</v>
      </c>
    </row>
    <row r="143" spans="1:7" x14ac:dyDescent="0.2">
      <c r="A143" s="139" t="s">
        <v>390</v>
      </c>
      <c r="B143" s="139" t="s">
        <v>391</v>
      </c>
      <c r="C143" s="143" t="s">
        <v>392</v>
      </c>
      <c r="D143" s="157">
        <v>7058.8214400101479</v>
      </c>
      <c r="E143" s="157">
        <v>8470.59</v>
      </c>
      <c r="F143" s="160">
        <v>7328.2814400101479</v>
      </c>
      <c r="G143" s="157">
        <v>8793.94</v>
      </c>
    </row>
    <row r="144" spans="1:7" x14ac:dyDescent="0.2">
      <c r="A144" s="139" t="s">
        <v>393</v>
      </c>
      <c r="B144" s="139" t="s">
        <v>394</v>
      </c>
      <c r="C144" s="143" t="s">
        <v>395</v>
      </c>
      <c r="D144" s="157">
        <v>7058.8214400101479</v>
      </c>
      <c r="E144" s="157">
        <v>8470.59</v>
      </c>
      <c r="F144" s="160">
        <v>7328.2814400101479</v>
      </c>
      <c r="G144" s="157">
        <v>8793.94</v>
      </c>
    </row>
    <row r="145" spans="1:7" x14ac:dyDescent="0.2">
      <c r="A145" s="139" t="s">
        <v>396</v>
      </c>
      <c r="B145" s="139" t="s">
        <v>397</v>
      </c>
      <c r="C145" s="143" t="s">
        <v>398</v>
      </c>
      <c r="D145" s="157">
        <v>7058.8214400101479</v>
      </c>
      <c r="E145" s="157">
        <v>8470.59</v>
      </c>
      <c r="F145" s="160">
        <v>7328.2814400101479</v>
      </c>
      <c r="G145" s="157">
        <v>8793.94</v>
      </c>
    </row>
    <row r="146" spans="1:7" x14ac:dyDescent="0.2">
      <c r="A146" s="139" t="s">
        <v>399</v>
      </c>
      <c r="B146" s="139" t="s">
        <v>400</v>
      </c>
      <c r="C146" s="143" t="s">
        <v>401</v>
      </c>
      <c r="D146" s="157">
        <v>7058.8214400101479</v>
      </c>
      <c r="E146" s="157">
        <v>8470.59</v>
      </c>
      <c r="F146" s="160">
        <v>7328.2814400101479</v>
      </c>
      <c r="G146" s="157">
        <v>8793.94</v>
      </c>
    </row>
    <row r="147" spans="1:7" x14ac:dyDescent="0.2">
      <c r="A147" s="139" t="s">
        <v>402</v>
      </c>
      <c r="B147" s="139" t="s">
        <v>403</v>
      </c>
      <c r="C147" s="143" t="s">
        <v>404</v>
      </c>
      <c r="D147" s="157">
        <v>7058.8214400101479</v>
      </c>
      <c r="E147" s="157">
        <v>8470.59</v>
      </c>
      <c r="F147" s="160">
        <v>7328.2814400101479</v>
      </c>
      <c r="G147" s="157">
        <v>8793.94</v>
      </c>
    </row>
    <row r="148" spans="1:7" x14ac:dyDescent="0.2">
      <c r="A148" s="139" t="s">
        <v>405</v>
      </c>
      <c r="B148" s="139" t="s">
        <v>406</v>
      </c>
      <c r="C148" s="143" t="s">
        <v>407</v>
      </c>
      <c r="D148" s="157">
        <v>7234.5096632927998</v>
      </c>
      <c r="E148" s="157">
        <v>8681.41</v>
      </c>
      <c r="F148" s="160">
        <v>7508.9096632927995</v>
      </c>
      <c r="G148" s="157">
        <v>9010.69</v>
      </c>
    </row>
    <row r="149" spans="1:7" x14ac:dyDescent="0.2">
      <c r="A149" s="139" t="s">
        <v>408</v>
      </c>
      <c r="B149" s="139" t="s">
        <v>409</v>
      </c>
      <c r="C149" s="143" t="s">
        <v>410</v>
      </c>
      <c r="D149" s="157">
        <v>6948.556785924321</v>
      </c>
      <c r="E149" s="157">
        <v>8338.27</v>
      </c>
      <c r="F149" s="160">
        <v>7208.136785924321</v>
      </c>
      <c r="G149" s="157">
        <v>8649.76</v>
      </c>
    </row>
    <row r="150" spans="1:7" x14ac:dyDescent="0.2">
      <c r="A150" s="139" t="s">
        <v>411</v>
      </c>
      <c r="B150" s="139" t="s">
        <v>412</v>
      </c>
      <c r="C150" s="143" t="s">
        <v>413</v>
      </c>
      <c r="D150" s="157">
        <v>6948.556785924321</v>
      </c>
      <c r="E150" s="157">
        <v>8338.27</v>
      </c>
      <c r="F150" s="160">
        <v>7208.136785924321</v>
      </c>
      <c r="G150" s="157">
        <v>8649.76</v>
      </c>
    </row>
    <row r="151" spans="1:7" x14ac:dyDescent="0.2">
      <c r="A151" s="139" t="s">
        <v>414</v>
      </c>
      <c r="B151" s="139" t="s">
        <v>415</v>
      </c>
      <c r="C151" s="143" t="s">
        <v>416</v>
      </c>
      <c r="D151" s="157">
        <v>6948.556785924321</v>
      </c>
      <c r="E151" s="157">
        <v>8338.27</v>
      </c>
      <c r="F151" s="160">
        <v>7208.136785924321</v>
      </c>
      <c r="G151" s="157">
        <v>8649.76</v>
      </c>
    </row>
    <row r="152" spans="1:7" x14ac:dyDescent="0.2">
      <c r="A152" s="139" t="s">
        <v>417</v>
      </c>
      <c r="B152" s="139" t="s">
        <v>418</v>
      </c>
      <c r="C152" s="143" t="s">
        <v>419</v>
      </c>
      <c r="D152" s="157">
        <v>6948.556785924321</v>
      </c>
      <c r="E152" s="157">
        <v>8338.27</v>
      </c>
      <c r="F152" s="160">
        <v>7208.136785924321</v>
      </c>
      <c r="G152" s="157">
        <v>8649.76</v>
      </c>
    </row>
    <row r="153" spans="1:7" x14ac:dyDescent="0.2">
      <c r="A153" s="139" t="s">
        <v>949</v>
      </c>
      <c r="B153" s="139" t="s">
        <v>950</v>
      </c>
      <c r="C153" s="143" t="s">
        <v>951</v>
      </c>
      <c r="D153" s="157">
        <v>7138.6725577438865</v>
      </c>
      <c r="E153" s="157">
        <v>8566.41</v>
      </c>
      <c r="F153" s="160">
        <v>7408.1325577438865</v>
      </c>
      <c r="G153" s="157">
        <v>8889.76</v>
      </c>
    </row>
    <row r="154" spans="1:7" x14ac:dyDescent="0.2">
      <c r="A154" s="139" t="s">
        <v>420</v>
      </c>
      <c r="B154" s="139" t="s">
        <v>421</v>
      </c>
      <c r="C154" s="143" t="s">
        <v>422</v>
      </c>
      <c r="D154" s="157">
        <v>7158.8469063718867</v>
      </c>
      <c r="E154" s="157">
        <v>8590.6200000000008</v>
      </c>
      <c r="F154" s="160">
        <v>7428.3069063718867</v>
      </c>
      <c r="G154" s="157">
        <v>8913.9699999999993</v>
      </c>
    </row>
    <row r="155" spans="1:7" x14ac:dyDescent="0.2">
      <c r="A155" s="139" t="s">
        <v>423</v>
      </c>
      <c r="B155" s="139" t="s">
        <v>424</v>
      </c>
      <c r="C155" s="143" t="s">
        <v>425</v>
      </c>
      <c r="D155" s="157">
        <v>6948.556785924321</v>
      </c>
      <c r="E155" s="157">
        <v>8338.27</v>
      </c>
      <c r="F155" s="160">
        <v>7208.136785924321</v>
      </c>
      <c r="G155" s="157">
        <v>8649.76</v>
      </c>
    </row>
    <row r="156" spans="1:7" x14ac:dyDescent="0.2">
      <c r="A156" s="139" t="s">
        <v>426</v>
      </c>
      <c r="B156" s="139" t="s">
        <v>427</v>
      </c>
      <c r="C156" s="143" t="s">
        <v>428</v>
      </c>
      <c r="D156" s="157">
        <v>6948.556785924321</v>
      </c>
      <c r="E156" s="157">
        <v>8338.27</v>
      </c>
      <c r="F156" s="160">
        <v>7208.136785924321</v>
      </c>
      <c r="G156" s="157">
        <v>8649.76</v>
      </c>
    </row>
    <row r="157" spans="1:7" x14ac:dyDescent="0.2">
      <c r="A157" s="139" t="s">
        <v>429</v>
      </c>
      <c r="B157" s="139" t="s">
        <v>430</v>
      </c>
      <c r="C157" s="143" t="s">
        <v>431</v>
      </c>
      <c r="D157" s="157">
        <v>7546.3102803069323</v>
      </c>
      <c r="E157" s="157">
        <v>9055.57</v>
      </c>
      <c r="F157" s="160">
        <v>7835.5402803069319</v>
      </c>
      <c r="G157" s="157">
        <v>9402.65</v>
      </c>
    </row>
    <row r="158" spans="1:7" x14ac:dyDescent="0.2">
      <c r="A158" s="139" t="s">
        <v>432</v>
      </c>
      <c r="B158" s="139" t="s">
        <v>433</v>
      </c>
      <c r="C158" s="143" t="s">
        <v>434</v>
      </c>
      <c r="D158" s="157">
        <v>6948.556785924321</v>
      </c>
      <c r="E158" s="157">
        <v>8338.27</v>
      </c>
      <c r="F158" s="160">
        <v>7208.136785924321</v>
      </c>
      <c r="G158" s="157">
        <v>8649.76</v>
      </c>
    </row>
    <row r="159" spans="1:7" x14ac:dyDescent="0.2">
      <c r="A159" s="139" t="s">
        <v>435</v>
      </c>
      <c r="B159" s="139" t="s">
        <v>436</v>
      </c>
      <c r="C159" s="143" t="s">
        <v>437</v>
      </c>
      <c r="D159" s="157">
        <v>6948.556785924321</v>
      </c>
      <c r="E159" s="157">
        <v>8338.27</v>
      </c>
      <c r="F159" s="160">
        <v>7208.136785924321</v>
      </c>
      <c r="G159" s="157">
        <v>8649.76</v>
      </c>
    </row>
    <row r="160" spans="1:7" x14ac:dyDescent="0.2">
      <c r="A160" s="139" t="s">
        <v>438</v>
      </c>
      <c r="B160" s="139" t="s">
        <v>439</v>
      </c>
      <c r="C160" s="143" t="s">
        <v>440</v>
      </c>
      <c r="D160" s="157">
        <v>6948.556785924321</v>
      </c>
      <c r="E160" s="157">
        <v>8338.27</v>
      </c>
      <c r="F160" s="160">
        <v>7208.136785924321</v>
      </c>
      <c r="G160" s="157">
        <v>8649.76</v>
      </c>
    </row>
    <row r="161" spans="1:7" x14ac:dyDescent="0.2">
      <c r="A161" s="139" t="s">
        <v>441</v>
      </c>
      <c r="B161" s="139" t="s">
        <v>442</v>
      </c>
      <c r="C161" s="143" t="s">
        <v>443</v>
      </c>
      <c r="D161" s="157">
        <v>6948.556785924321</v>
      </c>
      <c r="E161" s="157">
        <v>8338.27</v>
      </c>
      <c r="F161" s="160">
        <v>7208.136785924321</v>
      </c>
      <c r="G161" s="157">
        <v>8649.76</v>
      </c>
    </row>
    <row r="162" spans="1:7" x14ac:dyDescent="0.2">
      <c r="A162" s="139" t="s">
        <v>444</v>
      </c>
      <c r="B162" s="139" t="s">
        <v>445</v>
      </c>
      <c r="C162" s="143" t="s">
        <v>446</v>
      </c>
      <c r="D162" s="157">
        <v>6948.556785924321</v>
      </c>
      <c r="E162" s="157">
        <v>8338.27</v>
      </c>
      <c r="F162" s="160">
        <v>7208.136785924321</v>
      </c>
      <c r="G162" s="157">
        <v>8649.76</v>
      </c>
    </row>
    <row r="163" spans="1:7" x14ac:dyDescent="0.2">
      <c r="A163" s="139" t="s">
        <v>447</v>
      </c>
      <c r="B163" s="139" t="s">
        <v>448</v>
      </c>
      <c r="C163" s="143" t="s">
        <v>449</v>
      </c>
      <c r="D163" s="157">
        <v>6948.556785924321</v>
      </c>
      <c r="E163" s="157">
        <v>8338.27</v>
      </c>
      <c r="F163" s="160">
        <v>7208.136785924321</v>
      </c>
      <c r="G163" s="157">
        <v>8649.76</v>
      </c>
    </row>
    <row r="164" spans="1:7" x14ac:dyDescent="0.2">
      <c r="A164" s="139" t="s">
        <v>450</v>
      </c>
      <c r="B164" s="139" t="s">
        <v>451</v>
      </c>
      <c r="C164" s="143" t="s">
        <v>452</v>
      </c>
      <c r="D164" s="157">
        <v>6948.556785924321</v>
      </c>
      <c r="E164" s="157">
        <v>8338.27</v>
      </c>
      <c r="F164" s="160">
        <v>7208.136785924321</v>
      </c>
      <c r="G164" s="157">
        <v>8649.76</v>
      </c>
    </row>
    <row r="165" spans="1:7" x14ac:dyDescent="0.2">
      <c r="A165" s="139" t="s">
        <v>453</v>
      </c>
      <c r="B165" s="139" t="s">
        <v>454</v>
      </c>
      <c r="C165" s="143" t="s">
        <v>455</v>
      </c>
      <c r="D165" s="157">
        <v>6948.556785924321</v>
      </c>
      <c r="E165" s="157">
        <v>8338.27</v>
      </c>
      <c r="F165" s="160">
        <v>7208.136785924321</v>
      </c>
      <c r="G165" s="157">
        <v>8649.76</v>
      </c>
    </row>
    <row r="166" spans="1:7" x14ac:dyDescent="0.2">
      <c r="A166" s="139" t="s">
        <v>456</v>
      </c>
      <c r="B166" s="139" t="s">
        <v>457</v>
      </c>
      <c r="C166" s="143" t="s">
        <v>458</v>
      </c>
      <c r="D166" s="157">
        <v>6948.556785924321</v>
      </c>
      <c r="E166" s="157">
        <v>8338.27</v>
      </c>
      <c r="F166" s="160">
        <v>7208.136785924321</v>
      </c>
      <c r="G166" s="157">
        <v>8649.76</v>
      </c>
    </row>
    <row r="167" spans="1:7" x14ac:dyDescent="0.2">
      <c r="A167" s="139" t="s">
        <v>459</v>
      </c>
      <c r="B167" s="139" t="s">
        <v>460</v>
      </c>
      <c r="C167" s="143" t="s">
        <v>461</v>
      </c>
      <c r="D167" s="157">
        <v>6948.556785924321</v>
      </c>
      <c r="E167" s="157">
        <v>8338.27</v>
      </c>
      <c r="F167" s="160">
        <v>7208.136785924321</v>
      </c>
      <c r="G167" s="157">
        <v>8649.76</v>
      </c>
    </row>
    <row r="168" spans="1:7" x14ac:dyDescent="0.2">
      <c r="A168" s="139" t="s">
        <v>462</v>
      </c>
      <c r="B168" s="139" t="s">
        <v>463</v>
      </c>
      <c r="C168" s="143" t="s">
        <v>464</v>
      </c>
      <c r="D168" s="157">
        <v>6948.556785924321</v>
      </c>
      <c r="E168" s="157">
        <v>8338.27</v>
      </c>
      <c r="F168" s="160">
        <v>7208.136785924321</v>
      </c>
      <c r="G168" s="157">
        <v>8649.76</v>
      </c>
    </row>
    <row r="169" spans="1:7" x14ac:dyDescent="0.2">
      <c r="A169" s="139" t="s">
        <v>465</v>
      </c>
      <c r="B169" s="139" t="s">
        <v>466</v>
      </c>
      <c r="C169" s="143" t="s">
        <v>467</v>
      </c>
      <c r="D169" s="157">
        <v>6948.556785924321</v>
      </c>
      <c r="E169" s="157">
        <v>8338.27</v>
      </c>
      <c r="F169" s="160">
        <v>7208.136785924321</v>
      </c>
      <c r="G169" s="157">
        <v>8649.76</v>
      </c>
    </row>
    <row r="170" spans="1:7" x14ac:dyDescent="0.2">
      <c r="A170" s="139" t="s">
        <v>468</v>
      </c>
      <c r="B170" s="139" t="s">
        <v>469</v>
      </c>
      <c r="C170" s="143" t="s">
        <v>470</v>
      </c>
      <c r="D170" s="157">
        <v>7058.8214400101479</v>
      </c>
      <c r="E170" s="157">
        <v>8470.59</v>
      </c>
      <c r="F170" s="160">
        <v>7328.2814400101479</v>
      </c>
      <c r="G170" s="157">
        <v>8793.94</v>
      </c>
    </row>
    <row r="171" spans="1:7" x14ac:dyDescent="0.2">
      <c r="A171" s="139" t="s">
        <v>471</v>
      </c>
      <c r="B171" s="139" t="s">
        <v>472</v>
      </c>
      <c r="C171" s="143" t="s">
        <v>473</v>
      </c>
      <c r="D171" s="157">
        <v>7058.8214400101479</v>
      </c>
      <c r="E171" s="157">
        <v>8470.59</v>
      </c>
      <c r="F171" s="160">
        <v>7328.2814400101479</v>
      </c>
      <c r="G171" s="157">
        <v>8793.94</v>
      </c>
    </row>
    <row r="172" spans="1:7" x14ac:dyDescent="0.2">
      <c r="A172" s="139" t="s">
        <v>474</v>
      </c>
      <c r="B172" s="139" t="s">
        <v>475</v>
      </c>
      <c r="C172" s="143" t="s">
        <v>476</v>
      </c>
      <c r="D172" s="157">
        <v>7058.8214400101479</v>
      </c>
      <c r="E172" s="157">
        <v>8470.59</v>
      </c>
      <c r="F172" s="160">
        <v>7328.2814400101479</v>
      </c>
      <c r="G172" s="157">
        <v>8793.94</v>
      </c>
    </row>
    <row r="173" spans="1:7" x14ac:dyDescent="0.2">
      <c r="A173" s="139" t="s">
        <v>477</v>
      </c>
      <c r="B173" s="139" t="s">
        <v>478</v>
      </c>
      <c r="C173" s="143" t="s">
        <v>479</v>
      </c>
      <c r="D173" s="157">
        <v>7058.8214400101479</v>
      </c>
      <c r="E173" s="157">
        <v>8470.59</v>
      </c>
      <c r="F173" s="160">
        <v>7328.2814400101479</v>
      </c>
      <c r="G173" s="157">
        <v>8793.94</v>
      </c>
    </row>
    <row r="174" spans="1:7" ht="14.25" customHeight="1" x14ac:dyDescent="0.2">
      <c r="A174" s="139" t="s">
        <v>480</v>
      </c>
      <c r="B174" s="139" t="s">
        <v>481</v>
      </c>
      <c r="C174" s="143" t="s">
        <v>482</v>
      </c>
      <c r="D174" s="157">
        <v>7058.8214400101479</v>
      </c>
      <c r="E174" s="157">
        <v>8470.59</v>
      </c>
      <c r="F174" s="160">
        <v>7328.2814400101479</v>
      </c>
      <c r="G174" s="157">
        <v>8793.94</v>
      </c>
    </row>
    <row r="175" spans="1:7" x14ac:dyDescent="0.2">
      <c r="A175" s="139" t="s">
        <v>952</v>
      </c>
      <c r="B175" s="139" t="s">
        <v>953</v>
      </c>
      <c r="C175" s="143" t="s">
        <v>954</v>
      </c>
      <c r="D175" s="157">
        <v>7234.5096632927998</v>
      </c>
      <c r="E175" s="157">
        <v>8681.41</v>
      </c>
      <c r="F175" s="160">
        <v>7508.9096632927995</v>
      </c>
      <c r="G175" s="157">
        <v>9010.69</v>
      </c>
    </row>
    <row r="176" spans="1:7" x14ac:dyDescent="0.2">
      <c r="A176" s="139" t="s">
        <v>483</v>
      </c>
      <c r="B176" s="139" t="s">
        <v>484</v>
      </c>
      <c r="C176" s="143" t="s">
        <v>485</v>
      </c>
      <c r="D176" s="157">
        <v>7058.8214400101479</v>
      </c>
      <c r="E176" s="157">
        <v>8470.59</v>
      </c>
      <c r="F176" s="160">
        <v>7328.2814400101479</v>
      </c>
      <c r="G176" s="157">
        <v>8793.94</v>
      </c>
    </row>
    <row r="177" spans="1:7" x14ac:dyDescent="0.2">
      <c r="A177" s="139" t="s">
        <v>486</v>
      </c>
      <c r="B177" s="139" t="s">
        <v>487</v>
      </c>
      <c r="C177" s="143" t="s">
        <v>488</v>
      </c>
      <c r="D177" s="157">
        <v>7568.0249225455391</v>
      </c>
      <c r="E177" s="157">
        <v>9081.6299999999992</v>
      </c>
      <c r="F177" s="160">
        <v>7950.8849225455388</v>
      </c>
      <c r="G177" s="157">
        <v>9541.06</v>
      </c>
    </row>
    <row r="178" spans="1:7" x14ac:dyDescent="0.2">
      <c r="A178" s="139" t="s">
        <v>489</v>
      </c>
      <c r="B178" s="139" t="s">
        <v>490</v>
      </c>
      <c r="C178" s="143" t="s">
        <v>491</v>
      </c>
      <c r="D178" s="157">
        <v>7568.0249225455391</v>
      </c>
      <c r="E178" s="157">
        <v>9081.6299999999992</v>
      </c>
      <c r="F178" s="160">
        <v>7950.8849225455388</v>
      </c>
      <c r="G178" s="157">
        <v>9541.06</v>
      </c>
    </row>
    <row r="179" spans="1:7" x14ac:dyDescent="0.2">
      <c r="A179" s="139" t="s">
        <v>492</v>
      </c>
      <c r="B179" s="139" t="s">
        <v>493</v>
      </c>
      <c r="C179" s="143" t="s">
        <v>494</v>
      </c>
      <c r="D179" s="157">
        <v>7568.0249225455391</v>
      </c>
      <c r="E179" s="157">
        <v>9081.6299999999992</v>
      </c>
      <c r="F179" s="160">
        <v>7950.8849225455388</v>
      </c>
      <c r="G179" s="157">
        <v>9541.06</v>
      </c>
    </row>
    <row r="180" spans="1:7" x14ac:dyDescent="0.2">
      <c r="A180" s="139" t="s">
        <v>495</v>
      </c>
      <c r="B180" s="139" t="s">
        <v>496</v>
      </c>
      <c r="C180" s="143" t="s">
        <v>497</v>
      </c>
      <c r="D180" s="157">
        <v>7359.2668780731929</v>
      </c>
      <c r="E180" s="157">
        <v>8831.1200000000008</v>
      </c>
      <c r="F180" s="160">
        <v>7648.4968780731924</v>
      </c>
      <c r="G180" s="157">
        <v>9178.2000000000007</v>
      </c>
    </row>
    <row r="181" spans="1:7" x14ac:dyDescent="0.2">
      <c r="A181" s="139" t="s">
        <v>498</v>
      </c>
      <c r="B181" s="139" t="s">
        <v>499</v>
      </c>
      <c r="C181" s="143" t="s">
        <v>500</v>
      </c>
      <c r="D181" s="157">
        <v>7359.2668780731929</v>
      </c>
      <c r="E181" s="157">
        <v>8831.1200000000008</v>
      </c>
      <c r="F181" s="160">
        <v>7648.4968780731924</v>
      </c>
      <c r="G181" s="157">
        <v>9178.2000000000007</v>
      </c>
    </row>
    <row r="182" spans="1:7" x14ac:dyDescent="0.2">
      <c r="A182" s="139" t="s">
        <v>501</v>
      </c>
      <c r="B182" s="139" t="s">
        <v>502</v>
      </c>
      <c r="C182" s="143" t="s">
        <v>503</v>
      </c>
      <c r="D182" s="157">
        <v>7359.2668780731929</v>
      </c>
      <c r="E182" s="157">
        <v>8831.1200000000008</v>
      </c>
      <c r="F182" s="160">
        <v>7648.4968780731924</v>
      </c>
      <c r="G182" s="157">
        <v>9178.2000000000007</v>
      </c>
    </row>
    <row r="183" spans="1:7" x14ac:dyDescent="0.2">
      <c r="A183" s="139" t="s">
        <v>504</v>
      </c>
      <c r="B183" s="139" t="s">
        <v>505</v>
      </c>
      <c r="C183" s="143" t="s">
        <v>506</v>
      </c>
      <c r="D183" s="157">
        <v>7359.2668780731929</v>
      </c>
      <c r="E183" s="157">
        <v>8831.1200000000008</v>
      </c>
      <c r="F183" s="160">
        <v>7648.4968780731924</v>
      </c>
      <c r="G183" s="157">
        <v>9178.2000000000007</v>
      </c>
    </row>
    <row r="184" spans="1:7" x14ac:dyDescent="0.2">
      <c r="A184" s="139" t="s">
        <v>955</v>
      </c>
      <c r="B184" s="139" t="s">
        <v>956</v>
      </c>
      <c r="C184" s="143" t="s">
        <v>957</v>
      </c>
      <c r="D184" s="157">
        <v>7506.3770672278442</v>
      </c>
      <c r="E184" s="157">
        <v>9007.65</v>
      </c>
      <c r="F184" s="160">
        <v>7800.5470672278443</v>
      </c>
      <c r="G184" s="157">
        <v>9360.66</v>
      </c>
    </row>
    <row r="185" spans="1:7" x14ac:dyDescent="0.2">
      <c r="A185" s="139" t="s">
        <v>958</v>
      </c>
      <c r="B185" s="139" t="s">
        <v>959</v>
      </c>
      <c r="C185" s="143" t="s">
        <v>960</v>
      </c>
      <c r="D185" s="157">
        <v>7580.5019052767566</v>
      </c>
      <c r="E185" s="157">
        <v>9096.6</v>
      </c>
      <c r="F185" s="160">
        <v>7879.6119052767563</v>
      </c>
      <c r="G185" s="157">
        <v>9455.5300000000007</v>
      </c>
    </row>
    <row r="186" spans="1:7" x14ac:dyDescent="0.2">
      <c r="A186" s="139" t="s">
        <v>507</v>
      </c>
      <c r="B186" s="139" t="s">
        <v>508</v>
      </c>
      <c r="C186" s="143" t="s">
        <v>509</v>
      </c>
      <c r="D186" s="157">
        <v>7359.2668780731929</v>
      </c>
      <c r="E186" s="157">
        <v>8831.1200000000008</v>
      </c>
      <c r="F186" s="160">
        <v>7648.4968780731924</v>
      </c>
      <c r="G186" s="157">
        <v>9178.2000000000007</v>
      </c>
    </row>
    <row r="187" spans="1:7" x14ac:dyDescent="0.2">
      <c r="A187" s="139" t="s">
        <v>510</v>
      </c>
      <c r="B187" s="139" t="s">
        <v>511</v>
      </c>
      <c r="C187" s="143" t="s">
        <v>512</v>
      </c>
      <c r="D187" s="157">
        <v>7359.2668780731929</v>
      </c>
      <c r="E187" s="157">
        <v>8831.1200000000008</v>
      </c>
      <c r="F187" s="160">
        <v>7648.4968780731924</v>
      </c>
      <c r="G187" s="157">
        <v>9178.2000000000007</v>
      </c>
    </row>
    <row r="188" spans="1:7" x14ac:dyDescent="0.2">
      <c r="A188" s="139" t="s">
        <v>513</v>
      </c>
      <c r="B188" s="139" t="s">
        <v>514</v>
      </c>
      <c r="C188" s="143" t="s">
        <v>515</v>
      </c>
      <c r="D188" s="157">
        <v>7359.2668780731929</v>
      </c>
      <c r="E188" s="157">
        <v>8831.1200000000008</v>
      </c>
      <c r="F188" s="160">
        <v>7648.4968780731924</v>
      </c>
      <c r="G188" s="157">
        <v>9178.2000000000007</v>
      </c>
    </row>
    <row r="189" spans="1:7" x14ac:dyDescent="0.2">
      <c r="A189" s="139" t="s">
        <v>516</v>
      </c>
      <c r="B189" s="139" t="s">
        <v>517</v>
      </c>
      <c r="C189" s="143" t="s">
        <v>518</v>
      </c>
      <c r="D189" s="157">
        <v>7359.2668780731929</v>
      </c>
      <c r="E189" s="157">
        <v>8831.1200000000008</v>
      </c>
      <c r="F189" s="160">
        <v>7648.4968780731924</v>
      </c>
      <c r="G189" s="157">
        <v>9178.2000000000007</v>
      </c>
    </row>
    <row r="190" spans="1:7" x14ac:dyDescent="0.2">
      <c r="A190" s="139" t="s">
        <v>519</v>
      </c>
      <c r="B190" s="139" t="s">
        <v>520</v>
      </c>
      <c r="C190" s="143" t="s">
        <v>521</v>
      </c>
      <c r="D190" s="157">
        <v>7359.2668780731929</v>
      </c>
      <c r="E190" s="157">
        <v>8831.1200000000008</v>
      </c>
      <c r="F190" s="160">
        <v>7648.4968780731924</v>
      </c>
      <c r="G190" s="157">
        <v>9178.2000000000007</v>
      </c>
    </row>
    <row r="191" spans="1:7" x14ac:dyDescent="0.2">
      <c r="A191" s="139" t="s">
        <v>522</v>
      </c>
      <c r="B191" s="139" t="s">
        <v>523</v>
      </c>
      <c r="C191" s="143" t="s">
        <v>524</v>
      </c>
      <c r="D191" s="157">
        <v>7359.2668780731929</v>
      </c>
      <c r="E191" s="157">
        <v>8831.1200000000008</v>
      </c>
      <c r="F191" s="160">
        <v>7648.4968780731924</v>
      </c>
      <c r="G191" s="157">
        <v>9178.2000000000007</v>
      </c>
    </row>
    <row r="192" spans="1:7" x14ac:dyDescent="0.2">
      <c r="A192" s="139" t="s">
        <v>525</v>
      </c>
      <c r="B192" s="139" t="s">
        <v>526</v>
      </c>
      <c r="C192" s="143" t="s">
        <v>527</v>
      </c>
      <c r="D192" s="157">
        <v>7359.2668780731929</v>
      </c>
      <c r="E192" s="157">
        <v>8831.1200000000008</v>
      </c>
      <c r="F192" s="160">
        <v>7648.4968780731924</v>
      </c>
      <c r="G192" s="157">
        <v>9178.2000000000007</v>
      </c>
    </row>
    <row r="193" spans="1:7" x14ac:dyDescent="0.2">
      <c r="A193" s="139" t="s">
        <v>528</v>
      </c>
      <c r="B193" s="139" t="s">
        <v>529</v>
      </c>
      <c r="C193" s="143" t="s">
        <v>530</v>
      </c>
      <c r="D193" s="157">
        <v>7359.2668780731929</v>
      </c>
      <c r="E193" s="157">
        <v>8831.1200000000008</v>
      </c>
      <c r="F193" s="160">
        <v>7648.4968780731924</v>
      </c>
      <c r="G193" s="157">
        <v>9178.2000000000007</v>
      </c>
    </row>
    <row r="194" spans="1:7" x14ac:dyDescent="0.2">
      <c r="A194" s="139" t="s">
        <v>531</v>
      </c>
      <c r="B194" s="139" t="s">
        <v>532</v>
      </c>
      <c r="C194" s="143" t="s">
        <v>533</v>
      </c>
      <c r="D194" s="157">
        <v>7359.2668780731929</v>
      </c>
      <c r="E194" s="157">
        <v>8831.1200000000008</v>
      </c>
      <c r="F194" s="160">
        <v>7648.4968780731924</v>
      </c>
      <c r="G194" s="157">
        <v>9178.2000000000007</v>
      </c>
    </row>
    <row r="195" spans="1:7" x14ac:dyDescent="0.2">
      <c r="A195" s="139" t="s">
        <v>534</v>
      </c>
      <c r="B195" s="139" t="s">
        <v>535</v>
      </c>
      <c r="C195" s="143" t="s">
        <v>536</v>
      </c>
      <c r="D195" s="157">
        <v>7359.2668780731929</v>
      </c>
      <c r="E195" s="157">
        <v>8831.1200000000008</v>
      </c>
      <c r="F195" s="160">
        <v>7648.4968780731924</v>
      </c>
      <c r="G195" s="157">
        <v>9178.2000000000007</v>
      </c>
    </row>
    <row r="196" spans="1:7" x14ac:dyDescent="0.2">
      <c r="A196" s="139" t="s">
        <v>537</v>
      </c>
      <c r="B196" s="139" t="s">
        <v>538</v>
      </c>
      <c r="C196" s="143" t="s">
        <v>539</v>
      </c>
      <c r="D196" s="157">
        <v>7359.2668780731929</v>
      </c>
      <c r="E196" s="157">
        <v>8831.1200000000008</v>
      </c>
      <c r="F196" s="160">
        <v>7648.4968780731924</v>
      </c>
      <c r="G196" s="157">
        <v>9178.2000000000007</v>
      </c>
    </row>
    <row r="197" spans="1:7" x14ac:dyDescent="0.2">
      <c r="A197" s="139" t="s">
        <v>540</v>
      </c>
      <c r="B197" s="139" t="s">
        <v>541</v>
      </c>
      <c r="C197" s="143" t="s">
        <v>542</v>
      </c>
      <c r="D197" s="157">
        <v>7359.2668780731929</v>
      </c>
      <c r="E197" s="157">
        <v>8831.1200000000008</v>
      </c>
      <c r="F197" s="160">
        <v>7648.4968780731924</v>
      </c>
      <c r="G197" s="157">
        <v>9178.2000000000007</v>
      </c>
    </row>
    <row r="198" spans="1:7" x14ac:dyDescent="0.2">
      <c r="A198" s="139" t="s">
        <v>543</v>
      </c>
      <c r="B198" s="139" t="s">
        <v>544</v>
      </c>
      <c r="C198" s="143" t="s">
        <v>545</v>
      </c>
      <c r="D198" s="157">
        <v>7359.2668780731929</v>
      </c>
      <c r="E198" s="157">
        <v>8831.1200000000008</v>
      </c>
      <c r="F198" s="160">
        <v>7648.4968780731924</v>
      </c>
      <c r="G198" s="157">
        <v>9178.2000000000007</v>
      </c>
    </row>
    <row r="199" spans="1:7" x14ac:dyDescent="0.2">
      <c r="A199" s="139" t="s">
        <v>546</v>
      </c>
      <c r="B199" s="139" t="s">
        <v>547</v>
      </c>
      <c r="C199" s="143" t="s">
        <v>548</v>
      </c>
      <c r="D199" s="157">
        <v>7521.9483525430187</v>
      </c>
      <c r="E199" s="157">
        <v>9026.34</v>
      </c>
      <c r="F199" s="160">
        <v>7904.8083525430184</v>
      </c>
      <c r="G199" s="157">
        <v>9485.77</v>
      </c>
    </row>
    <row r="200" spans="1:7" x14ac:dyDescent="0.2">
      <c r="A200" s="139" t="s">
        <v>549</v>
      </c>
      <c r="B200" s="139" t="s">
        <v>550</v>
      </c>
      <c r="C200" s="143" t="s">
        <v>551</v>
      </c>
      <c r="D200" s="157">
        <v>7359.2668780731929</v>
      </c>
      <c r="E200" s="157">
        <v>8831.1200000000008</v>
      </c>
      <c r="F200" s="160">
        <v>7648.4968780731924</v>
      </c>
      <c r="G200" s="157">
        <v>9178.2000000000007</v>
      </c>
    </row>
    <row r="201" spans="1:7" x14ac:dyDescent="0.2">
      <c r="A201" s="139" t="s">
        <v>552</v>
      </c>
      <c r="B201" s="139" t="s">
        <v>553</v>
      </c>
      <c r="C201" s="143" t="s">
        <v>554</v>
      </c>
      <c r="D201" s="157">
        <v>7359.2668780731929</v>
      </c>
      <c r="E201" s="157">
        <v>8831.1200000000008</v>
      </c>
      <c r="F201" s="160">
        <v>7648.4968780731924</v>
      </c>
      <c r="G201" s="157">
        <v>9178.2000000000007</v>
      </c>
    </row>
    <row r="202" spans="1:7" x14ac:dyDescent="0.2">
      <c r="A202" s="139" t="s">
        <v>961</v>
      </c>
      <c r="B202" s="139" t="s">
        <v>962</v>
      </c>
      <c r="C202" s="143" t="s">
        <v>963</v>
      </c>
      <c r="D202" s="157">
        <v>7535.1883325430181</v>
      </c>
      <c r="E202" s="157">
        <v>9042.23</v>
      </c>
      <c r="F202" s="160">
        <v>7834.2983325430178</v>
      </c>
      <c r="G202" s="157">
        <v>9401.16</v>
      </c>
    </row>
    <row r="203" spans="1:7" x14ac:dyDescent="0.2">
      <c r="A203" s="139" t="s">
        <v>555</v>
      </c>
      <c r="B203" s="139" t="s">
        <v>556</v>
      </c>
      <c r="C203" s="143" t="s">
        <v>557</v>
      </c>
      <c r="D203" s="157">
        <v>7359.2668780731929</v>
      </c>
      <c r="E203" s="157">
        <v>8831.1200000000008</v>
      </c>
      <c r="F203" s="160">
        <v>7648.4968780731924</v>
      </c>
      <c r="G203" s="157">
        <v>9178.2000000000007</v>
      </c>
    </row>
    <row r="204" spans="1:7" x14ac:dyDescent="0.2">
      <c r="A204" s="139" t="s">
        <v>558</v>
      </c>
      <c r="B204" s="139" t="s">
        <v>559</v>
      </c>
      <c r="C204" s="143" t="s">
        <v>560</v>
      </c>
      <c r="D204" s="157">
        <v>7359.2668780731929</v>
      </c>
      <c r="E204" s="157">
        <v>8831.1200000000008</v>
      </c>
      <c r="F204" s="160">
        <v>7648.4968780731924</v>
      </c>
      <c r="G204" s="157">
        <v>9178.2000000000007</v>
      </c>
    </row>
    <row r="205" spans="1:7" x14ac:dyDescent="0.2">
      <c r="A205" s="139" t="s">
        <v>561</v>
      </c>
      <c r="B205" s="139" t="s">
        <v>562</v>
      </c>
      <c r="C205" s="143" t="s">
        <v>563</v>
      </c>
      <c r="D205" s="157">
        <v>7359.2668780731929</v>
      </c>
      <c r="E205" s="157">
        <v>8831.1200000000008</v>
      </c>
      <c r="F205" s="160">
        <v>7648.4968780731924</v>
      </c>
      <c r="G205" s="157">
        <v>9178.2000000000007</v>
      </c>
    </row>
    <row r="206" spans="1:7" x14ac:dyDescent="0.2">
      <c r="A206" s="139" t="s">
        <v>564</v>
      </c>
      <c r="B206" s="139" t="s">
        <v>565</v>
      </c>
      <c r="C206" s="143" t="s">
        <v>566</v>
      </c>
      <c r="D206" s="157">
        <v>7359.2668780731929</v>
      </c>
      <c r="E206" s="157">
        <v>8831.1200000000008</v>
      </c>
      <c r="F206" s="160">
        <v>7648.4968780731924</v>
      </c>
      <c r="G206" s="157">
        <v>9178.2000000000007</v>
      </c>
    </row>
    <row r="207" spans="1:7" x14ac:dyDescent="0.2">
      <c r="A207" s="139" t="s">
        <v>567</v>
      </c>
      <c r="B207" s="139" t="s">
        <v>568</v>
      </c>
      <c r="C207" s="143" t="s">
        <v>569</v>
      </c>
      <c r="D207" s="157">
        <v>7359.2668780731929</v>
      </c>
      <c r="E207" s="157">
        <v>8831.1200000000008</v>
      </c>
      <c r="F207" s="160">
        <v>7648.4968780731924</v>
      </c>
      <c r="G207" s="157">
        <v>9178.2000000000007</v>
      </c>
    </row>
    <row r="208" spans="1:7" x14ac:dyDescent="0.2">
      <c r="A208" s="139" t="s">
        <v>570</v>
      </c>
      <c r="B208" s="139" t="s">
        <v>571</v>
      </c>
      <c r="C208" s="143" t="s">
        <v>572</v>
      </c>
      <c r="D208" s="157">
        <v>7359.2668780731929</v>
      </c>
      <c r="E208" s="157">
        <v>8831.1200000000008</v>
      </c>
      <c r="F208" s="160">
        <v>7648.4968780731924</v>
      </c>
      <c r="G208" s="157">
        <v>9178.2000000000007</v>
      </c>
    </row>
    <row r="209" spans="1:7" x14ac:dyDescent="0.2">
      <c r="A209" s="139" t="s">
        <v>573</v>
      </c>
      <c r="B209" s="139" t="s">
        <v>574</v>
      </c>
      <c r="C209" s="143" t="s">
        <v>575</v>
      </c>
      <c r="D209" s="157">
        <v>7359.2668780731929</v>
      </c>
      <c r="E209" s="157">
        <v>8831.1200000000008</v>
      </c>
      <c r="F209" s="160">
        <v>7648.4968780731924</v>
      </c>
      <c r="G209" s="157">
        <v>9178.2000000000007</v>
      </c>
    </row>
    <row r="210" spans="1:7" x14ac:dyDescent="0.2">
      <c r="A210" s="139" t="s">
        <v>576</v>
      </c>
      <c r="B210" s="139" t="s">
        <v>577</v>
      </c>
      <c r="C210" s="143" t="s">
        <v>578</v>
      </c>
      <c r="D210" s="157">
        <v>7359.2668780731929</v>
      </c>
      <c r="E210" s="157">
        <v>8831.1200000000008</v>
      </c>
      <c r="F210" s="160">
        <v>7648.4968780731924</v>
      </c>
      <c r="G210" s="157">
        <v>9178.2000000000007</v>
      </c>
    </row>
    <row r="211" spans="1:7" x14ac:dyDescent="0.2">
      <c r="A211" s="139" t="s">
        <v>579</v>
      </c>
      <c r="B211" s="139" t="s">
        <v>580</v>
      </c>
      <c r="C211" s="143" t="s">
        <v>581</v>
      </c>
      <c r="D211" s="157">
        <v>7359.2668780731929</v>
      </c>
      <c r="E211" s="157">
        <v>8831.1200000000008</v>
      </c>
      <c r="F211" s="160">
        <v>7648.4968780731924</v>
      </c>
      <c r="G211" s="157">
        <v>9178.2000000000007</v>
      </c>
    </row>
    <row r="212" spans="1:7" x14ac:dyDescent="0.2">
      <c r="A212" s="139" t="s">
        <v>582</v>
      </c>
      <c r="B212" s="139" t="s">
        <v>583</v>
      </c>
      <c r="C212" s="143" t="s">
        <v>584</v>
      </c>
      <c r="D212" s="157">
        <v>7568.0249225455391</v>
      </c>
      <c r="E212" s="157">
        <v>9081.6299999999992</v>
      </c>
      <c r="F212" s="160">
        <v>7950.8849225455388</v>
      </c>
      <c r="G212" s="157">
        <v>9541.06</v>
      </c>
    </row>
    <row r="213" spans="1:7" x14ac:dyDescent="0.2">
      <c r="A213" s="139" t="s">
        <v>585</v>
      </c>
      <c r="B213" s="139" t="s">
        <v>586</v>
      </c>
      <c r="C213" s="143" t="s">
        <v>587</v>
      </c>
      <c r="D213" s="157">
        <v>7760.5327605940593</v>
      </c>
      <c r="E213" s="157">
        <v>9312.64</v>
      </c>
      <c r="F213" s="160">
        <v>8079.4127605940594</v>
      </c>
      <c r="G213" s="157">
        <v>9695.2999999999993</v>
      </c>
    </row>
    <row r="214" spans="1:7" x14ac:dyDescent="0.2">
      <c r="A214" s="139" t="s">
        <v>588</v>
      </c>
      <c r="B214" s="139" t="s">
        <v>589</v>
      </c>
      <c r="C214" s="143" t="s">
        <v>590</v>
      </c>
      <c r="D214" s="157">
        <v>7760.5327605940593</v>
      </c>
      <c r="E214" s="157">
        <v>9312.64</v>
      </c>
      <c r="F214" s="160">
        <v>8079.4127605940594</v>
      </c>
      <c r="G214" s="157">
        <v>9695.2999999999993</v>
      </c>
    </row>
    <row r="215" spans="1:7" x14ac:dyDescent="0.2">
      <c r="A215" s="139" t="s">
        <v>591</v>
      </c>
      <c r="B215" s="139" t="s">
        <v>592</v>
      </c>
      <c r="C215" s="143" t="s">
        <v>593</v>
      </c>
      <c r="D215" s="157">
        <v>7760.5327605940593</v>
      </c>
      <c r="E215" s="157">
        <v>9312.64</v>
      </c>
      <c r="F215" s="160">
        <v>8079.4127605940594</v>
      </c>
      <c r="G215" s="157">
        <v>9695.2999999999993</v>
      </c>
    </row>
    <row r="216" spans="1:7" x14ac:dyDescent="0.2">
      <c r="A216" s="139" t="s">
        <v>594</v>
      </c>
      <c r="B216" s="139" t="s">
        <v>595</v>
      </c>
      <c r="C216" s="143" t="s">
        <v>596</v>
      </c>
      <c r="D216" s="157">
        <v>7760.5327605940593</v>
      </c>
      <c r="E216" s="157">
        <v>9312.64</v>
      </c>
      <c r="F216" s="160">
        <v>8079.4127605940594</v>
      </c>
      <c r="G216" s="157">
        <v>9695.2999999999993</v>
      </c>
    </row>
    <row r="217" spans="1:7" x14ac:dyDescent="0.2">
      <c r="A217" s="139" t="s">
        <v>597</v>
      </c>
      <c r="B217" s="139" t="s">
        <v>598</v>
      </c>
      <c r="C217" s="143" t="s">
        <v>599</v>
      </c>
      <c r="D217" s="157">
        <v>7760.5327605940593</v>
      </c>
      <c r="E217" s="157">
        <v>9312.64</v>
      </c>
      <c r="F217" s="160">
        <v>8079.4127605940594</v>
      </c>
      <c r="G217" s="157">
        <v>9695.2999999999993</v>
      </c>
    </row>
    <row r="218" spans="1:7" x14ac:dyDescent="0.2">
      <c r="A218" s="139" t="s">
        <v>600</v>
      </c>
      <c r="B218" s="139" t="s">
        <v>601</v>
      </c>
      <c r="C218" s="143" t="s">
        <v>602</v>
      </c>
      <c r="D218" s="157">
        <v>7760.5327605940593</v>
      </c>
      <c r="E218" s="157">
        <v>9312.64</v>
      </c>
      <c r="F218" s="160">
        <v>8079.4127605940594</v>
      </c>
      <c r="G218" s="157">
        <v>9695.2999999999993</v>
      </c>
    </row>
    <row r="219" spans="1:7" x14ac:dyDescent="0.2">
      <c r="A219" s="139" t="s">
        <v>603</v>
      </c>
      <c r="B219" s="139" t="s">
        <v>604</v>
      </c>
      <c r="C219" s="143" t="s">
        <v>605</v>
      </c>
      <c r="D219" s="157">
        <v>7760.5327605940593</v>
      </c>
      <c r="E219" s="157">
        <v>9312.64</v>
      </c>
      <c r="F219" s="160">
        <v>8079.4127605940594</v>
      </c>
      <c r="G219" s="157">
        <v>9695.2999999999993</v>
      </c>
    </row>
    <row r="220" spans="1:7" x14ac:dyDescent="0.2">
      <c r="A220" s="139" t="s">
        <v>606</v>
      </c>
      <c r="B220" s="139" t="s">
        <v>607</v>
      </c>
      <c r="C220" s="143" t="s">
        <v>608</v>
      </c>
      <c r="D220" s="157">
        <v>7760.5327605940593</v>
      </c>
      <c r="E220" s="157">
        <v>9312.64</v>
      </c>
      <c r="F220" s="160">
        <v>8079.4127605940594</v>
      </c>
      <c r="G220" s="157">
        <v>9695.2999999999993</v>
      </c>
    </row>
    <row r="221" spans="1:7" x14ac:dyDescent="0.2">
      <c r="A221" s="139" t="s">
        <v>609</v>
      </c>
      <c r="B221" s="139" t="s">
        <v>610</v>
      </c>
      <c r="C221" s="143" t="s">
        <v>611</v>
      </c>
      <c r="D221" s="157">
        <v>7760.5327605940593</v>
      </c>
      <c r="E221" s="157">
        <v>9312.64</v>
      </c>
      <c r="F221" s="160">
        <v>8079.4127605940594</v>
      </c>
      <c r="G221" s="157">
        <v>9695.2999999999993</v>
      </c>
    </row>
    <row r="222" spans="1:7" x14ac:dyDescent="0.2">
      <c r="A222" s="139" t="s">
        <v>612</v>
      </c>
      <c r="B222" s="139" t="s">
        <v>613</v>
      </c>
      <c r="C222" s="143" t="s">
        <v>614</v>
      </c>
      <c r="D222" s="157">
        <v>7760.5327605940593</v>
      </c>
      <c r="E222" s="157">
        <v>9312.64</v>
      </c>
      <c r="F222" s="160">
        <v>8079.4127605940594</v>
      </c>
      <c r="G222" s="157">
        <v>9695.2999999999993</v>
      </c>
    </row>
    <row r="223" spans="1:7" x14ac:dyDescent="0.2">
      <c r="A223" s="139" t="s">
        <v>615</v>
      </c>
      <c r="B223" s="139" t="s">
        <v>616</v>
      </c>
      <c r="C223" s="143" t="s">
        <v>617</v>
      </c>
      <c r="D223" s="157">
        <v>7760.5327605940593</v>
      </c>
      <c r="E223" s="157">
        <v>9312.64</v>
      </c>
      <c r="F223" s="160">
        <v>8079.4127605940594</v>
      </c>
      <c r="G223" s="157">
        <v>9695.2999999999993</v>
      </c>
    </row>
    <row r="224" spans="1:7" x14ac:dyDescent="0.2">
      <c r="A224" s="139" t="s">
        <v>964</v>
      </c>
      <c r="B224" s="139" t="s">
        <v>965</v>
      </c>
      <c r="C224" s="143" t="s">
        <v>966</v>
      </c>
      <c r="D224" s="157">
        <v>8273.1213476258872</v>
      </c>
      <c r="E224" s="157">
        <v>9927.75</v>
      </c>
      <c r="F224" s="159">
        <v>8621.6513476258879</v>
      </c>
      <c r="G224" s="157">
        <v>10345.98</v>
      </c>
    </row>
    <row r="225" spans="1:7" x14ac:dyDescent="0.2">
      <c r="A225" s="139" t="s">
        <v>967</v>
      </c>
      <c r="B225" s="139" t="s">
        <v>968</v>
      </c>
      <c r="C225" s="143" t="s">
        <v>969</v>
      </c>
      <c r="D225" s="157">
        <v>8411.7880250957132</v>
      </c>
      <c r="E225" s="157">
        <v>10094.15</v>
      </c>
      <c r="F225" s="160">
        <v>8770.1980250957131</v>
      </c>
      <c r="G225" s="157">
        <v>10524.24</v>
      </c>
    </row>
    <row r="226" spans="1:7" x14ac:dyDescent="0.2">
      <c r="A226" s="139" t="s">
        <v>618</v>
      </c>
      <c r="B226" s="139" t="s">
        <v>619</v>
      </c>
      <c r="C226" s="143" t="s">
        <v>620</v>
      </c>
      <c r="D226" s="157">
        <v>7760.5327605940593</v>
      </c>
      <c r="E226" s="157">
        <v>9312.64</v>
      </c>
      <c r="F226" s="160">
        <v>8079.4127605940594</v>
      </c>
      <c r="G226" s="157">
        <v>9695.2999999999993</v>
      </c>
    </row>
    <row r="227" spans="1:7" x14ac:dyDescent="0.2">
      <c r="A227" s="139" t="s">
        <v>621</v>
      </c>
      <c r="B227" s="139" t="s">
        <v>622</v>
      </c>
      <c r="C227" s="143" t="s">
        <v>623</v>
      </c>
      <c r="D227" s="157">
        <v>7760.5327605940593</v>
      </c>
      <c r="E227" s="157">
        <v>9312.64</v>
      </c>
      <c r="F227" s="160">
        <v>8079.4127605940594</v>
      </c>
      <c r="G227" s="157">
        <v>9695.2999999999993</v>
      </c>
    </row>
    <row r="228" spans="1:7" x14ac:dyDescent="0.2">
      <c r="A228" s="139" t="s">
        <v>624</v>
      </c>
      <c r="B228" s="139" t="s">
        <v>625</v>
      </c>
      <c r="C228" s="143" t="s">
        <v>626</v>
      </c>
      <c r="D228" s="157">
        <v>7760.5327605940593</v>
      </c>
      <c r="E228" s="157">
        <v>9312.64</v>
      </c>
      <c r="F228" s="160">
        <v>8079.4127605940594</v>
      </c>
      <c r="G228" s="157">
        <v>9695.2999999999993</v>
      </c>
    </row>
    <row r="229" spans="1:7" x14ac:dyDescent="0.2">
      <c r="A229" s="139" t="s">
        <v>627</v>
      </c>
      <c r="B229" s="139" t="s">
        <v>628</v>
      </c>
      <c r="C229" s="143" t="s">
        <v>629</v>
      </c>
      <c r="D229" s="157">
        <v>7760.5327605940593</v>
      </c>
      <c r="E229" s="157">
        <v>9312.64</v>
      </c>
      <c r="F229" s="160">
        <v>8079.4127605940594</v>
      </c>
      <c r="G229" s="157">
        <v>9695.2999999999993</v>
      </c>
    </row>
    <row r="230" spans="1:7" x14ac:dyDescent="0.2">
      <c r="A230" s="139" t="s">
        <v>630</v>
      </c>
      <c r="B230" s="139" t="s">
        <v>631</v>
      </c>
      <c r="C230" s="143" t="s">
        <v>632</v>
      </c>
      <c r="D230" s="157">
        <v>7760.5327605940593</v>
      </c>
      <c r="E230" s="157">
        <v>9312.64</v>
      </c>
      <c r="F230" s="160">
        <v>8079.4127605940594</v>
      </c>
      <c r="G230" s="157">
        <v>9695.2999999999993</v>
      </c>
    </row>
    <row r="231" spans="1:7" x14ac:dyDescent="0.2">
      <c r="A231" s="139" t="s">
        <v>633</v>
      </c>
      <c r="B231" s="139" t="s">
        <v>634</v>
      </c>
      <c r="C231" s="143" t="s">
        <v>635</v>
      </c>
      <c r="D231" s="157">
        <v>7760.5327605940593</v>
      </c>
      <c r="E231" s="157">
        <v>9312.64</v>
      </c>
      <c r="F231" s="160">
        <v>8079.4127605940594</v>
      </c>
      <c r="G231" s="157">
        <v>9695.2999999999993</v>
      </c>
    </row>
    <row r="232" spans="1:7" x14ac:dyDescent="0.2">
      <c r="A232" s="139" t="s">
        <v>636</v>
      </c>
      <c r="B232" s="139" t="s">
        <v>637</v>
      </c>
      <c r="C232" s="143" t="s">
        <v>638</v>
      </c>
      <c r="D232" s="157">
        <v>7760.5327605940593</v>
      </c>
      <c r="E232" s="157">
        <v>9312.64</v>
      </c>
      <c r="F232" s="160">
        <v>8079.4127605940594</v>
      </c>
      <c r="G232" s="157">
        <v>9695.2999999999993</v>
      </c>
    </row>
    <row r="233" spans="1:7" x14ac:dyDescent="0.2">
      <c r="A233" s="139" t="s">
        <v>639</v>
      </c>
      <c r="B233" s="139" t="s">
        <v>640</v>
      </c>
      <c r="C233" s="143" t="s">
        <v>641</v>
      </c>
      <c r="D233" s="157">
        <v>7760.5327605940593</v>
      </c>
      <c r="E233" s="157">
        <v>9312.64</v>
      </c>
      <c r="F233" s="160">
        <v>8079.4127605940594</v>
      </c>
      <c r="G233" s="157">
        <v>9695.2999999999993</v>
      </c>
    </row>
    <row r="234" spans="1:7" x14ac:dyDescent="0.2">
      <c r="A234" s="139" t="s">
        <v>642</v>
      </c>
      <c r="B234" s="139" t="s">
        <v>643</v>
      </c>
      <c r="C234" s="143" t="s">
        <v>644</v>
      </c>
      <c r="D234" s="157">
        <v>7760.5327605940593</v>
      </c>
      <c r="E234" s="157">
        <v>9312.64</v>
      </c>
      <c r="F234" s="160">
        <v>8079.4127605940594</v>
      </c>
      <c r="G234" s="157">
        <v>9695.2999999999993</v>
      </c>
    </row>
    <row r="235" spans="1:7" x14ac:dyDescent="0.2">
      <c r="A235" s="139" t="s">
        <v>645</v>
      </c>
      <c r="B235" s="139" t="s">
        <v>646</v>
      </c>
      <c r="C235" s="143" t="s">
        <v>647</v>
      </c>
      <c r="D235" s="157">
        <v>7760.5327605940593</v>
      </c>
      <c r="E235" s="157">
        <v>9312.64</v>
      </c>
      <c r="F235" s="160">
        <v>8079.4127605940594</v>
      </c>
      <c r="G235" s="157">
        <v>9695.2999999999993</v>
      </c>
    </row>
    <row r="236" spans="1:7" x14ac:dyDescent="0.2">
      <c r="A236" s="139" t="s">
        <v>648</v>
      </c>
      <c r="B236" s="139" t="s">
        <v>649</v>
      </c>
      <c r="C236" s="143" t="s">
        <v>650</v>
      </c>
      <c r="D236" s="157">
        <v>8202.0407794450166</v>
      </c>
      <c r="E236" s="157">
        <v>9842.4500000000007</v>
      </c>
      <c r="F236" s="160">
        <v>8634.3207794450173</v>
      </c>
      <c r="G236" s="157">
        <v>10361.18</v>
      </c>
    </row>
    <row r="237" spans="1:7" x14ac:dyDescent="0.2">
      <c r="A237" s="139">
        <v>3</v>
      </c>
      <c r="B237" s="151" t="s">
        <v>651</v>
      </c>
      <c r="C237" s="153"/>
      <c r="D237" s="166"/>
      <c r="E237" s="157"/>
      <c r="F237" s="166"/>
      <c r="G237" s="158"/>
    </row>
    <row r="238" spans="1:7" x14ac:dyDescent="0.2">
      <c r="A238" s="139" t="s">
        <v>652</v>
      </c>
      <c r="B238" s="139" t="s">
        <v>141</v>
      </c>
      <c r="C238" s="144" t="s">
        <v>48</v>
      </c>
      <c r="D238" s="157">
        <v>4024.6808762838</v>
      </c>
      <c r="E238" s="157">
        <v>4829.62</v>
      </c>
      <c r="F238" s="160">
        <v>4244.7308762838002</v>
      </c>
      <c r="G238" s="157">
        <v>5093.68</v>
      </c>
    </row>
    <row r="239" spans="1:7" x14ac:dyDescent="0.2">
      <c r="A239" s="139" t="s">
        <v>653</v>
      </c>
      <c r="B239" s="139" t="s">
        <v>143</v>
      </c>
      <c r="C239" s="144" t="s">
        <v>51</v>
      </c>
      <c r="D239" s="157">
        <v>4311.536242447627</v>
      </c>
      <c r="E239" s="157">
        <v>5173.84</v>
      </c>
      <c r="F239" s="160">
        <v>4551.3462424476274</v>
      </c>
      <c r="G239" s="157">
        <v>5461.62</v>
      </c>
    </row>
    <row r="240" spans="1:7" x14ac:dyDescent="0.2">
      <c r="A240" s="139" t="s">
        <v>654</v>
      </c>
      <c r="B240" s="139" t="s">
        <v>145</v>
      </c>
      <c r="C240" s="144" t="s">
        <v>655</v>
      </c>
      <c r="D240" s="157">
        <v>4311.536242447627</v>
      </c>
      <c r="E240" s="157">
        <v>5173.84</v>
      </c>
      <c r="F240" s="160">
        <v>4551.3462424476274</v>
      </c>
      <c r="G240" s="157">
        <v>5461.62</v>
      </c>
    </row>
    <row r="241" spans="1:7" x14ac:dyDescent="0.2">
      <c r="A241" s="139" t="s">
        <v>656</v>
      </c>
      <c r="B241" s="139" t="s">
        <v>148</v>
      </c>
      <c r="C241" s="144" t="s">
        <v>149</v>
      </c>
      <c r="D241" s="157">
        <v>4585.7491298872792</v>
      </c>
      <c r="E241" s="157">
        <v>5502.9</v>
      </c>
      <c r="F241" s="160">
        <v>4845.3291298872791</v>
      </c>
      <c r="G241" s="157">
        <v>5814.39</v>
      </c>
    </row>
    <row r="242" spans="1:7" x14ac:dyDescent="0.2">
      <c r="A242" s="139" t="s">
        <v>657</v>
      </c>
      <c r="B242" s="139" t="s">
        <v>658</v>
      </c>
      <c r="C242" s="144" t="s">
        <v>659</v>
      </c>
      <c r="D242" s="157">
        <v>4459.3225010454526</v>
      </c>
      <c r="E242" s="157">
        <v>5351.19</v>
      </c>
      <c r="F242" s="160">
        <v>4709.0125010454522</v>
      </c>
      <c r="G242" s="157">
        <v>5650.82</v>
      </c>
    </row>
    <row r="243" spans="1:7" x14ac:dyDescent="0.2">
      <c r="A243" s="139" t="s">
        <v>660</v>
      </c>
      <c r="B243" s="139" t="s">
        <v>661</v>
      </c>
      <c r="C243" s="144" t="s">
        <v>662</v>
      </c>
      <c r="D243" s="157">
        <v>4585.8647873872787</v>
      </c>
      <c r="E243" s="157">
        <v>5503.04</v>
      </c>
      <c r="F243" s="160">
        <v>4845.4447873872787</v>
      </c>
      <c r="G243" s="157">
        <v>5814.53</v>
      </c>
    </row>
    <row r="244" spans="1:7" x14ac:dyDescent="0.2">
      <c r="A244" s="139" t="s">
        <v>663</v>
      </c>
      <c r="B244" s="139" t="s">
        <v>68</v>
      </c>
      <c r="C244" s="144" t="s">
        <v>69</v>
      </c>
      <c r="D244" s="157">
        <v>4585.8647873872787</v>
      </c>
      <c r="E244" s="157">
        <v>5503.04</v>
      </c>
      <c r="F244" s="160">
        <v>4845.4447873872787</v>
      </c>
      <c r="G244" s="157">
        <v>5814.53</v>
      </c>
    </row>
    <row r="245" spans="1:7" x14ac:dyDescent="0.2">
      <c r="A245" s="139" t="s">
        <v>664</v>
      </c>
      <c r="B245" s="139" t="s">
        <v>201</v>
      </c>
      <c r="C245" s="144" t="s">
        <v>202</v>
      </c>
      <c r="D245" s="157">
        <v>4912.9364373592334</v>
      </c>
      <c r="E245" s="157">
        <v>5895.52</v>
      </c>
      <c r="F245" s="160">
        <v>5197.2264373592334</v>
      </c>
      <c r="G245" s="157">
        <v>6236.67</v>
      </c>
    </row>
    <row r="246" spans="1:7" x14ac:dyDescent="0.2">
      <c r="A246" s="139" t="s">
        <v>665</v>
      </c>
      <c r="B246" s="139" t="s">
        <v>204</v>
      </c>
      <c r="C246" s="144" t="s">
        <v>205</v>
      </c>
      <c r="D246" s="157">
        <v>4912.9364373592334</v>
      </c>
      <c r="E246" s="157">
        <v>5895.52</v>
      </c>
      <c r="F246" s="160">
        <v>5197.2264373592334</v>
      </c>
      <c r="G246" s="157">
        <v>6236.67</v>
      </c>
    </row>
    <row r="247" spans="1:7" x14ac:dyDescent="0.2">
      <c r="A247" s="139" t="s">
        <v>666</v>
      </c>
      <c r="B247" s="139" t="s">
        <v>86</v>
      </c>
      <c r="C247" s="144" t="s">
        <v>87</v>
      </c>
      <c r="D247" s="157">
        <v>4788.7263317780171</v>
      </c>
      <c r="E247" s="157">
        <v>5746.47</v>
      </c>
      <c r="F247" s="160">
        <v>5063.1263317780167</v>
      </c>
      <c r="G247" s="157">
        <v>6075.75</v>
      </c>
    </row>
    <row r="248" spans="1:7" x14ac:dyDescent="0.2">
      <c r="A248" s="139" t="s">
        <v>667</v>
      </c>
      <c r="B248" s="139" t="s">
        <v>668</v>
      </c>
      <c r="C248" s="144" t="s">
        <v>669</v>
      </c>
      <c r="D248" s="157">
        <v>4779.258990650017</v>
      </c>
      <c r="E248" s="157">
        <v>5735.11</v>
      </c>
      <c r="F248" s="160">
        <v>5053.6589906500167</v>
      </c>
      <c r="G248" s="157">
        <v>6064.39</v>
      </c>
    </row>
    <row r="249" spans="1:7" x14ac:dyDescent="0.2">
      <c r="A249" s="139" t="s">
        <v>670</v>
      </c>
      <c r="B249" s="139" t="s">
        <v>89</v>
      </c>
      <c r="C249" s="144" t="s">
        <v>90</v>
      </c>
      <c r="D249" s="157">
        <v>4779.258990650017</v>
      </c>
      <c r="E249" s="157">
        <v>5735.11</v>
      </c>
      <c r="F249" s="160">
        <v>5053.6589906500167</v>
      </c>
      <c r="G249" s="157">
        <v>6064.39</v>
      </c>
    </row>
    <row r="250" spans="1:7" x14ac:dyDescent="0.2">
      <c r="A250" s="139" t="s">
        <v>671</v>
      </c>
      <c r="B250" s="139" t="s">
        <v>249</v>
      </c>
      <c r="C250" s="144" t="s">
        <v>250</v>
      </c>
      <c r="D250" s="157">
        <v>5134.7326640059737</v>
      </c>
      <c r="E250" s="157">
        <v>6161.68</v>
      </c>
      <c r="F250" s="160">
        <v>5433.8426640059733</v>
      </c>
      <c r="G250" s="157">
        <v>6520.61</v>
      </c>
    </row>
    <row r="251" spans="1:7" x14ac:dyDescent="0.2">
      <c r="A251" s="139" t="s">
        <v>672</v>
      </c>
      <c r="B251" s="139" t="s">
        <v>673</v>
      </c>
      <c r="C251" s="144" t="s">
        <v>253</v>
      </c>
      <c r="D251" s="157">
        <v>5134.7326640059737</v>
      </c>
      <c r="E251" s="157">
        <v>6161.68</v>
      </c>
      <c r="F251" s="160">
        <v>5433.8426640059733</v>
      </c>
      <c r="G251" s="157">
        <v>6520.61</v>
      </c>
    </row>
    <row r="252" spans="1:7" x14ac:dyDescent="0.2">
      <c r="A252" s="139" t="s">
        <v>674</v>
      </c>
      <c r="B252" s="139" t="s">
        <v>675</v>
      </c>
      <c r="C252" s="144" t="s">
        <v>256</v>
      </c>
      <c r="D252" s="157">
        <v>5390.2421841896257</v>
      </c>
      <c r="E252" s="157">
        <v>6468.29</v>
      </c>
      <c r="F252" s="160">
        <v>5709.1221841896258</v>
      </c>
      <c r="G252" s="157">
        <v>6850.95</v>
      </c>
    </row>
    <row r="253" spans="1:7" x14ac:dyDescent="0.2">
      <c r="A253" s="139" t="s">
        <v>676</v>
      </c>
      <c r="B253" s="139" t="s">
        <v>104</v>
      </c>
      <c r="C253" s="143" t="s">
        <v>105</v>
      </c>
      <c r="D253" s="157">
        <v>5134.7326640059737</v>
      </c>
      <c r="E253" s="157">
        <v>6161.68</v>
      </c>
      <c r="F253" s="160">
        <v>5433.8426640059733</v>
      </c>
      <c r="G253" s="157">
        <v>6520.61</v>
      </c>
    </row>
    <row r="254" spans="1:7" x14ac:dyDescent="0.2">
      <c r="A254" s="139" t="s">
        <v>677</v>
      </c>
      <c r="B254" s="139" t="s">
        <v>354</v>
      </c>
      <c r="C254" s="143" t="s">
        <v>123</v>
      </c>
      <c r="D254" s="157">
        <v>5390.2421841896257</v>
      </c>
      <c r="E254" s="157">
        <v>6468.29</v>
      </c>
      <c r="F254" s="160">
        <v>5709.1221841896258</v>
      </c>
      <c r="G254" s="157">
        <v>6850.95</v>
      </c>
    </row>
    <row r="255" spans="1:7" x14ac:dyDescent="0.2">
      <c r="A255" s="139" t="s">
        <v>678</v>
      </c>
      <c r="B255" s="139" t="s">
        <v>363</v>
      </c>
      <c r="C255" s="143" t="s">
        <v>364</v>
      </c>
      <c r="D255" s="157">
        <v>5722.0922781827994</v>
      </c>
      <c r="E255" s="157">
        <v>6866.51</v>
      </c>
      <c r="F255" s="160">
        <v>6065.6822781827996</v>
      </c>
      <c r="G255" s="157">
        <v>7278.82</v>
      </c>
    </row>
    <row r="256" spans="1:7" x14ac:dyDescent="0.2">
      <c r="A256" s="139" t="s">
        <v>679</v>
      </c>
      <c r="B256" s="139" t="s">
        <v>680</v>
      </c>
      <c r="C256" s="143" t="s">
        <v>681</v>
      </c>
      <c r="D256" s="157">
        <v>5893.9935086039741</v>
      </c>
      <c r="E256" s="157">
        <v>7072.79</v>
      </c>
      <c r="F256" s="160">
        <v>6252.4035086039739</v>
      </c>
      <c r="G256" s="157">
        <v>7502.88</v>
      </c>
    </row>
    <row r="257" spans="1:7" x14ac:dyDescent="0.2">
      <c r="A257" s="139" t="s">
        <v>682</v>
      </c>
      <c r="B257" s="139" t="s">
        <v>412</v>
      </c>
      <c r="C257" s="143" t="s">
        <v>413</v>
      </c>
      <c r="D257" s="157">
        <v>5893.9935086039741</v>
      </c>
      <c r="E257" s="157">
        <v>7072.79</v>
      </c>
      <c r="F257" s="160">
        <v>6252.4035086039739</v>
      </c>
      <c r="G257" s="157">
        <v>7502.88</v>
      </c>
    </row>
    <row r="258" spans="1:7" x14ac:dyDescent="0.2">
      <c r="A258" s="139" t="s">
        <v>683</v>
      </c>
      <c r="B258" s="139" t="s">
        <v>415</v>
      </c>
      <c r="C258" s="143" t="s">
        <v>416</v>
      </c>
      <c r="D258" s="157">
        <v>5893.9935086039741</v>
      </c>
      <c r="E258" s="157">
        <v>7072.79</v>
      </c>
      <c r="F258" s="160">
        <v>6252.4035086039739</v>
      </c>
      <c r="G258" s="157">
        <v>7502.88</v>
      </c>
    </row>
    <row r="259" spans="1:7" x14ac:dyDescent="0.2">
      <c r="A259" s="139" t="s">
        <v>684</v>
      </c>
      <c r="B259" s="139" t="s">
        <v>418</v>
      </c>
      <c r="C259" s="143" t="s">
        <v>419</v>
      </c>
      <c r="D259" s="157">
        <v>5893.9935086039741</v>
      </c>
      <c r="E259" s="157">
        <v>7072.79</v>
      </c>
      <c r="F259" s="160">
        <v>6252.4035086039739</v>
      </c>
      <c r="G259" s="157">
        <v>7502.88</v>
      </c>
    </row>
    <row r="260" spans="1:7" x14ac:dyDescent="0.2">
      <c r="A260" s="139" t="s">
        <v>685</v>
      </c>
      <c r="B260" s="139" t="s">
        <v>424</v>
      </c>
      <c r="C260" s="143" t="s">
        <v>425</v>
      </c>
      <c r="D260" s="157">
        <v>5893.9935086039741</v>
      </c>
      <c r="E260" s="157">
        <v>7072.79</v>
      </c>
      <c r="F260" s="160">
        <v>6252.4035086039739</v>
      </c>
      <c r="G260" s="157">
        <v>7502.88</v>
      </c>
    </row>
    <row r="261" spans="1:7" x14ac:dyDescent="0.2">
      <c r="A261" s="139">
        <v>4</v>
      </c>
      <c r="B261" s="151" t="s">
        <v>686</v>
      </c>
      <c r="C261" s="152"/>
      <c r="D261" s="164"/>
      <c r="E261" s="157"/>
      <c r="F261" s="164"/>
      <c r="G261" s="165"/>
    </row>
    <row r="262" spans="1:7" x14ac:dyDescent="0.2">
      <c r="A262" s="139" t="s">
        <v>687</v>
      </c>
      <c r="B262" s="139" t="s">
        <v>688</v>
      </c>
      <c r="C262" s="143" t="s">
        <v>45</v>
      </c>
      <c r="D262" s="157">
        <v>2968.0424309021919</v>
      </c>
      <c r="E262" s="157">
        <v>3561.65</v>
      </c>
      <c r="F262" s="160">
        <v>3153.4924309021917</v>
      </c>
      <c r="G262" s="157">
        <v>3784.19</v>
      </c>
    </row>
    <row r="263" spans="1:7" x14ac:dyDescent="0.2">
      <c r="A263" s="139" t="s">
        <v>689</v>
      </c>
      <c r="B263" s="139" t="s">
        <v>690</v>
      </c>
      <c r="C263" s="143" t="s">
        <v>691</v>
      </c>
      <c r="D263" s="157">
        <v>3119.1787500874093</v>
      </c>
      <c r="E263" s="157">
        <v>3743.01</v>
      </c>
      <c r="F263" s="160">
        <v>3314.5087500874092</v>
      </c>
      <c r="G263" s="157">
        <v>3977.41</v>
      </c>
    </row>
    <row r="264" spans="1:7" x14ac:dyDescent="0.2">
      <c r="A264" s="139" t="s">
        <v>692</v>
      </c>
      <c r="B264" s="139" t="s">
        <v>693</v>
      </c>
      <c r="C264" s="143" t="s">
        <v>694</v>
      </c>
      <c r="D264" s="157">
        <v>3330.0498446741481</v>
      </c>
      <c r="E264" s="157">
        <v>3996.06</v>
      </c>
      <c r="F264" s="160">
        <v>3540.2098446741479</v>
      </c>
      <c r="G264" s="157">
        <v>4248.25</v>
      </c>
    </row>
    <row r="265" spans="1:7" x14ac:dyDescent="0.2">
      <c r="A265" s="139" t="s">
        <v>695</v>
      </c>
      <c r="B265" s="139" t="s">
        <v>696</v>
      </c>
      <c r="C265" s="143" t="s">
        <v>697</v>
      </c>
      <c r="D265" s="157">
        <v>3123.1967398674087</v>
      </c>
      <c r="E265" s="157">
        <v>3747.84</v>
      </c>
      <c r="F265" s="160">
        <v>3318.5267398674087</v>
      </c>
      <c r="G265" s="157">
        <v>3982.23</v>
      </c>
    </row>
    <row r="266" spans="1:7" x14ac:dyDescent="0.2">
      <c r="A266" s="139" t="s">
        <v>698</v>
      </c>
      <c r="B266" s="139" t="s">
        <v>699</v>
      </c>
      <c r="C266" s="143" t="s">
        <v>700</v>
      </c>
      <c r="D266" s="157">
        <v>3119.1787500874093</v>
      </c>
      <c r="E266" s="157">
        <v>3743.01</v>
      </c>
      <c r="F266" s="160">
        <v>3314.5087500874092</v>
      </c>
      <c r="G266" s="157">
        <v>3977.41</v>
      </c>
    </row>
    <row r="267" spans="1:7" x14ac:dyDescent="0.2">
      <c r="A267" s="139" t="s">
        <v>701</v>
      </c>
      <c r="B267" s="139" t="s">
        <v>702</v>
      </c>
      <c r="C267" s="143" t="s">
        <v>703</v>
      </c>
      <c r="D267" s="157">
        <v>3119.1787500874093</v>
      </c>
      <c r="E267" s="157">
        <v>3743.01</v>
      </c>
      <c r="F267" s="160">
        <v>3314.5087500874092</v>
      </c>
      <c r="G267" s="157">
        <v>3977.41</v>
      </c>
    </row>
    <row r="268" spans="1:7" x14ac:dyDescent="0.2">
      <c r="A268" s="139" t="s">
        <v>704</v>
      </c>
      <c r="B268" s="139" t="s">
        <v>705</v>
      </c>
      <c r="C268" s="143" t="s">
        <v>706</v>
      </c>
      <c r="D268" s="157">
        <v>3330.0498446741481</v>
      </c>
      <c r="E268" s="157">
        <v>3996.06</v>
      </c>
      <c r="F268" s="160">
        <v>3540.2098446741479</v>
      </c>
      <c r="G268" s="157">
        <v>4248.25</v>
      </c>
    </row>
    <row r="269" spans="1:7" x14ac:dyDescent="0.2">
      <c r="A269" s="139" t="s">
        <v>707</v>
      </c>
      <c r="B269" s="139" t="s">
        <v>708</v>
      </c>
      <c r="C269" s="143" t="s">
        <v>709</v>
      </c>
      <c r="D269" s="157">
        <v>3630.3358716498005</v>
      </c>
      <c r="E269" s="157">
        <v>4356.3999999999996</v>
      </c>
      <c r="F269" s="160">
        <v>3860.2558716498006</v>
      </c>
      <c r="G269" s="157">
        <v>4632.3100000000004</v>
      </c>
    </row>
    <row r="270" spans="1:7" x14ac:dyDescent="0.2">
      <c r="A270" s="139" t="s">
        <v>710</v>
      </c>
      <c r="B270" s="139" t="s">
        <v>141</v>
      </c>
      <c r="C270" s="143" t="s">
        <v>48</v>
      </c>
      <c r="D270" s="157">
        <v>3403.8277102230613</v>
      </c>
      <c r="E270" s="157">
        <v>4084.59</v>
      </c>
      <c r="F270" s="160">
        <v>3618.9277102230612</v>
      </c>
      <c r="G270" s="157">
        <v>4342.71</v>
      </c>
    </row>
    <row r="271" spans="1:7" x14ac:dyDescent="0.2">
      <c r="A271" s="139" t="s">
        <v>711</v>
      </c>
      <c r="B271" s="139" t="s">
        <v>712</v>
      </c>
      <c r="C271" s="143" t="s">
        <v>713</v>
      </c>
      <c r="D271" s="157">
        <v>3621.8372620898003</v>
      </c>
      <c r="E271" s="157">
        <v>4346.2</v>
      </c>
      <c r="F271" s="160">
        <v>3851.7572620898004</v>
      </c>
      <c r="G271" s="157">
        <v>4622.1099999999997</v>
      </c>
    </row>
    <row r="272" spans="1:7" x14ac:dyDescent="0.2">
      <c r="A272" s="139" t="s">
        <v>714</v>
      </c>
      <c r="B272" s="139" t="s">
        <v>143</v>
      </c>
      <c r="C272" s="143" t="s">
        <v>51</v>
      </c>
      <c r="D272" s="157">
        <v>3621.8372620898003</v>
      </c>
      <c r="E272" s="157">
        <v>4346.2</v>
      </c>
      <c r="F272" s="160">
        <v>3851.7572620898004</v>
      </c>
      <c r="G272" s="157">
        <v>4622.1099999999997</v>
      </c>
    </row>
    <row r="273" spans="1:7" x14ac:dyDescent="0.2">
      <c r="A273" s="139" t="s">
        <v>715</v>
      </c>
      <c r="B273" s="139" t="s">
        <v>145</v>
      </c>
      <c r="C273" s="143" t="s">
        <v>146</v>
      </c>
      <c r="D273" s="157">
        <v>3758.6991761276272</v>
      </c>
      <c r="E273" s="157">
        <v>4510.4399999999996</v>
      </c>
      <c r="F273" s="160">
        <v>3998.5091761276271</v>
      </c>
      <c r="G273" s="157">
        <v>4798.21</v>
      </c>
    </row>
    <row r="274" spans="1:7" x14ac:dyDescent="0.2">
      <c r="A274" s="139" t="s">
        <v>716</v>
      </c>
      <c r="B274" s="139" t="s">
        <v>148</v>
      </c>
      <c r="C274" s="143" t="s">
        <v>149</v>
      </c>
      <c r="D274" s="157">
        <v>3758.6991761276272</v>
      </c>
      <c r="E274" s="157">
        <v>4510.4399999999996</v>
      </c>
      <c r="F274" s="160">
        <v>3998.5091761276271</v>
      </c>
      <c r="G274" s="157">
        <v>4798.21</v>
      </c>
    </row>
    <row r="275" spans="1:7" x14ac:dyDescent="0.2">
      <c r="A275" s="139" t="s">
        <v>717</v>
      </c>
      <c r="B275" s="139" t="s">
        <v>65</v>
      </c>
      <c r="C275" s="143" t="s">
        <v>66</v>
      </c>
      <c r="D275" s="157">
        <v>4178.6185830211052</v>
      </c>
      <c r="E275" s="157">
        <v>5014.34</v>
      </c>
      <c r="F275" s="160">
        <v>4448.0785830211053</v>
      </c>
      <c r="G275" s="157">
        <v>5337.69</v>
      </c>
    </row>
    <row r="276" spans="1:7" x14ac:dyDescent="0.2">
      <c r="A276" s="139" t="s">
        <v>718</v>
      </c>
      <c r="B276" s="139" t="s">
        <v>68</v>
      </c>
      <c r="C276" s="143" t="s">
        <v>69</v>
      </c>
      <c r="D276" s="157">
        <v>4329.7549022063231</v>
      </c>
      <c r="E276" s="157">
        <v>5195.71</v>
      </c>
      <c r="F276" s="160">
        <v>4609.0949022063232</v>
      </c>
      <c r="G276" s="157">
        <v>5530.91</v>
      </c>
    </row>
    <row r="277" spans="1:7" x14ac:dyDescent="0.2">
      <c r="A277" s="139" t="s">
        <v>719</v>
      </c>
      <c r="B277" s="139" t="s">
        <v>201</v>
      </c>
      <c r="C277" s="143" t="s">
        <v>202</v>
      </c>
      <c r="D277" s="157">
        <v>4329.7549022063231</v>
      </c>
      <c r="E277" s="157">
        <v>5195.71</v>
      </c>
      <c r="F277" s="160">
        <v>4609.0949022063232</v>
      </c>
      <c r="G277" s="157">
        <v>5530.91</v>
      </c>
    </row>
    <row r="278" spans="1:7" x14ac:dyDescent="0.2">
      <c r="A278" s="139" t="s">
        <v>720</v>
      </c>
      <c r="B278" s="139" t="s">
        <v>204</v>
      </c>
      <c r="C278" s="143" t="s">
        <v>205</v>
      </c>
      <c r="D278" s="157">
        <v>4618.8844821219745</v>
      </c>
      <c r="E278" s="157">
        <v>5542.66</v>
      </c>
      <c r="F278" s="160">
        <v>4917.9944821219742</v>
      </c>
      <c r="G278" s="157">
        <v>5901.59</v>
      </c>
    </row>
    <row r="279" spans="1:7" x14ac:dyDescent="0.2">
      <c r="A279" s="139" t="s">
        <v>721</v>
      </c>
      <c r="B279" s="139" t="s">
        <v>83</v>
      </c>
      <c r="C279" s="143" t="s">
        <v>84</v>
      </c>
      <c r="D279" s="157">
        <v>4618.8844821219745</v>
      </c>
      <c r="E279" s="157">
        <v>5542.66</v>
      </c>
      <c r="F279" s="160">
        <v>4917.9944821219742</v>
      </c>
      <c r="G279" s="157">
        <v>5901.59</v>
      </c>
    </row>
    <row r="280" spans="1:7" x14ac:dyDescent="0.2">
      <c r="A280" s="139" t="s">
        <v>722</v>
      </c>
      <c r="B280" s="139" t="s">
        <v>86</v>
      </c>
      <c r="C280" s="143" t="s">
        <v>87</v>
      </c>
      <c r="D280" s="157">
        <v>4929.3537747169748</v>
      </c>
      <c r="E280" s="157">
        <v>5915.22</v>
      </c>
      <c r="F280" s="160">
        <v>5253.1737747169745</v>
      </c>
      <c r="G280" s="157">
        <v>6303.81</v>
      </c>
    </row>
    <row r="281" spans="1:7" ht="12.75" customHeight="1" x14ac:dyDescent="0.2">
      <c r="A281" s="139" t="s">
        <v>723</v>
      </c>
      <c r="B281" s="139" t="s">
        <v>104</v>
      </c>
      <c r="C281" s="143" t="s">
        <v>105</v>
      </c>
      <c r="D281" s="157">
        <v>5167.3985084932783</v>
      </c>
      <c r="E281" s="157">
        <v>6200.88</v>
      </c>
      <c r="F281" s="160">
        <v>5506.048508493278</v>
      </c>
      <c r="G281" s="157">
        <v>6607.26</v>
      </c>
    </row>
    <row r="282" spans="1:7" x14ac:dyDescent="0.2">
      <c r="A282" s="139" t="s">
        <v>724</v>
      </c>
      <c r="B282" s="139" t="s">
        <v>354</v>
      </c>
      <c r="C282" s="143" t="s">
        <v>123</v>
      </c>
      <c r="D282" s="157">
        <v>5703.3146111202341</v>
      </c>
      <c r="E282" s="157">
        <v>6843.98</v>
      </c>
      <c r="F282" s="160">
        <v>6081.4946111202344</v>
      </c>
      <c r="G282" s="157">
        <v>7297.79</v>
      </c>
    </row>
    <row r="283" spans="1:7" x14ac:dyDescent="0.2">
      <c r="A283" s="139">
        <v>5</v>
      </c>
      <c r="B283" s="151" t="s">
        <v>725</v>
      </c>
      <c r="C283" s="152"/>
      <c r="D283" s="163"/>
      <c r="E283" s="157"/>
      <c r="F283" s="167"/>
      <c r="G283" s="168"/>
    </row>
    <row r="284" spans="1:7" x14ac:dyDescent="0.2">
      <c r="A284" s="155" t="s">
        <v>726</v>
      </c>
      <c r="B284" s="139" t="s">
        <v>688</v>
      </c>
      <c r="C284" s="143" t="s">
        <v>45</v>
      </c>
      <c r="D284" s="157">
        <v>3391.9044874298729</v>
      </c>
      <c r="E284" s="157">
        <v>4070.29</v>
      </c>
      <c r="F284" s="160">
        <v>3463.6944874298729</v>
      </c>
      <c r="G284" s="157">
        <v>4156.43</v>
      </c>
    </row>
    <row r="285" spans="1:7" x14ac:dyDescent="0.2">
      <c r="A285" s="139" t="s">
        <v>727</v>
      </c>
      <c r="B285" s="139" t="s">
        <v>696</v>
      </c>
      <c r="C285" s="143" t="s">
        <v>697</v>
      </c>
      <c r="D285" s="157">
        <v>3475.238380396087</v>
      </c>
      <c r="E285" s="157">
        <v>4170.29</v>
      </c>
      <c r="F285" s="160">
        <v>3547.028380396087</v>
      </c>
      <c r="G285" s="157">
        <v>4256.43</v>
      </c>
    </row>
    <row r="286" spans="1:7" x14ac:dyDescent="0.2">
      <c r="A286" s="139" t="s">
        <v>728</v>
      </c>
      <c r="B286" s="139" t="s">
        <v>729</v>
      </c>
      <c r="C286" s="143" t="s">
        <v>706</v>
      </c>
      <c r="D286" s="157">
        <v>3382.5880300150407</v>
      </c>
      <c r="E286" s="157">
        <v>4059.11</v>
      </c>
      <c r="F286" s="160">
        <v>3454.3780300150406</v>
      </c>
      <c r="G286" s="157">
        <v>4145.25</v>
      </c>
    </row>
    <row r="287" spans="1:7" x14ac:dyDescent="0.2">
      <c r="A287" s="139" t="s">
        <v>730</v>
      </c>
      <c r="B287" s="139" t="s">
        <v>731</v>
      </c>
      <c r="C287" s="143" t="s">
        <v>709</v>
      </c>
      <c r="D287" s="157">
        <v>3775.3260429263191</v>
      </c>
      <c r="E287" s="157">
        <v>4530.3900000000003</v>
      </c>
      <c r="F287" s="160">
        <v>3847.1160429263191</v>
      </c>
      <c r="G287" s="157">
        <v>4616.54</v>
      </c>
    </row>
    <row r="288" spans="1:7" x14ac:dyDescent="0.2">
      <c r="A288" s="139" t="s">
        <v>732</v>
      </c>
      <c r="B288" s="139" t="s">
        <v>141</v>
      </c>
      <c r="C288" s="143" t="s">
        <v>48</v>
      </c>
      <c r="D288" s="157">
        <v>3775.5573579263191</v>
      </c>
      <c r="E288" s="157">
        <v>4530.67</v>
      </c>
      <c r="F288" s="160">
        <v>3847.3473579263191</v>
      </c>
      <c r="G288" s="157">
        <v>4616.82</v>
      </c>
    </row>
    <row r="289" spans="1:8" x14ac:dyDescent="0.2">
      <c r="A289" s="139" t="s">
        <v>733</v>
      </c>
      <c r="B289" s="139" t="s">
        <v>143</v>
      </c>
      <c r="C289" s="143" t="s">
        <v>51</v>
      </c>
      <c r="D289" s="157">
        <v>3830.3526822754752</v>
      </c>
      <c r="E289" s="157">
        <v>4596.42</v>
      </c>
      <c r="F289" s="160">
        <v>3902.1426822754752</v>
      </c>
      <c r="G289" s="157">
        <v>4682.57</v>
      </c>
    </row>
    <row r="290" spans="1:8" x14ac:dyDescent="0.2">
      <c r="A290" s="139" t="s">
        <v>734</v>
      </c>
      <c r="B290" s="139" t="s">
        <v>65</v>
      </c>
      <c r="C290" s="143" t="s">
        <v>66</v>
      </c>
      <c r="D290" s="157">
        <v>4268.909997373532</v>
      </c>
      <c r="E290" s="157">
        <v>5122.6899999999996</v>
      </c>
      <c r="F290" s="160">
        <v>4340.6999973735319</v>
      </c>
      <c r="G290" s="157">
        <v>5208.84</v>
      </c>
    </row>
    <row r="291" spans="1:8" x14ac:dyDescent="0.2">
      <c r="A291" s="139">
        <v>6</v>
      </c>
      <c r="B291" s="154" t="s">
        <v>735</v>
      </c>
      <c r="C291" s="156"/>
      <c r="D291" s="168">
        <f>2132.66964192682+1040.21919048496</f>
        <v>3172.8888324117802</v>
      </c>
      <c r="E291" s="162">
        <f>D291*1.2</f>
        <v>3807.466598894136</v>
      </c>
      <c r="F291" s="167">
        <f>D291*1.03</f>
        <v>3268.0754973841335</v>
      </c>
      <c r="G291" s="162">
        <f>F291*1.2</f>
        <v>3921.6905968609599</v>
      </c>
    </row>
    <row r="292" spans="1:8" x14ac:dyDescent="0.2">
      <c r="A292" s="139">
        <v>7</v>
      </c>
      <c r="B292" s="151" t="s">
        <v>736</v>
      </c>
      <c r="C292" s="152"/>
      <c r="D292" s="163"/>
      <c r="E292" s="157"/>
      <c r="F292" s="167"/>
      <c r="G292" s="168"/>
    </row>
    <row r="293" spans="1:8" s="11" customFormat="1" x14ac:dyDescent="0.2">
      <c r="A293" s="139" t="s">
        <v>737</v>
      </c>
      <c r="B293" s="139" t="s">
        <v>738</v>
      </c>
      <c r="C293" s="140" t="s">
        <v>739</v>
      </c>
      <c r="D293" s="157">
        <v>2484.939718002413</v>
      </c>
      <c r="E293" s="157">
        <v>2981.93</v>
      </c>
      <c r="F293" s="160">
        <v>2640.4697180024132</v>
      </c>
      <c r="G293" s="157">
        <v>3168.56</v>
      </c>
      <c r="H293" s="16"/>
    </row>
    <row r="294" spans="1:8" s="11" customFormat="1" x14ac:dyDescent="0.2">
      <c r="A294" s="139" t="s">
        <v>740</v>
      </c>
      <c r="B294" s="139" t="s">
        <v>688</v>
      </c>
      <c r="C294" s="141" t="s">
        <v>45</v>
      </c>
      <c r="D294" s="157">
        <v>2963.2095448198038</v>
      </c>
      <c r="E294" s="157">
        <v>3555.85</v>
      </c>
      <c r="F294" s="160">
        <v>3118.739544819804</v>
      </c>
      <c r="G294" s="157">
        <v>3742.49</v>
      </c>
    </row>
    <row r="295" spans="1:8" s="11" customFormat="1" x14ac:dyDescent="0.2">
      <c r="A295" s="139" t="s">
        <v>741</v>
      </c>
      <c r="B295" s="139" t="s">
        <v>696</v>
      </c>
      <c r="C295" s="141" t="s">
        <v>697</v>
      </c>
      <c r="D295" s="157">
        <v>3068.886101138065</v>
      </c>
      <c r="E295" s="157">
        <v>3682.66</v>
      </c>
      <c r="F295" s="160">
        <v>3224.4161011380652</v>
      </c>
      <c r="G295" s="157">
        <v>3869.3</v>
      </c>
    </row>
    <row r="296" spans="1:8" s="11" customFormat="1" x14ac:dyDescent="0.2">
      <c r="A296" s="139" t="s">
        <v>742</v>
      </c>
      <c r="B296" s="139" t="s">
        <v>141</v>
      </c>
      <c r="C296" s="141" t="s">
        <v>48</v>
      </c>
      <c r="D296" s="157">
        <v>3444.3660147245864</v>
      </c>
      <c r="E296" s="157">
        <v>4133.24</v>
      </c>
      <c r="F296" s="160">
        <v>3599.8960147245866</v>
      </c>
      <c r="G296" s="157">
        <v>4319.88</v>
      </c>
    </row>
    <row r="297" spans="1:8" s="11" customFormat="1" x14ac:dyDescent="0.2">
      <c r="A297" s="139" t="s">
        <v>743</v>
      </c>
      <c r="B297" s="139" t="s">
        <v>65</v>
      </c>
      <c r="C297" s="142" t="s">
        <v>66</v>
      </c>
      <c r="D297" s="157">
        <v>4206.7110945450222</v>
      </c>
      <c r="E297" s="157">
        <v>5048.05</v>
      </c>
      <c r="F297" s="160">
        <v>4362.241094545022</v>
      </c>
      <c r="G297" s="157">
        <v>5234.6899999999996</v>
      </c>
    </row>
    <row r="298" spans="1:8" s="11" customFormat="1" x14ac:dyDescent="0.2">
      <c r="A298" s="139" t="s">
        <v>744</v>
      </c>
      <c r="B298" s="139" t="s">
        <v>86</v>
      </c>
      <c r="C298" s="142" t="s">
        <v>87</v>
      </c>
      <c r="D298" s="157">
        <v>4961.9202264980659</v>
      </c>
      <c r="E298" s="157">
        <v>5954.3</v>
      </c>
      <c r="F298" s="160">
        <v>5117.4502264980656</v>
      </c>
      <c r="G298" s="157">
        <v>6140.94</v>
      </c>
    </row>
    <row r="299" spans="1:8" s="11" customFormat="1" x14ac:dyDescent="0.2">
      <c r="A299" s="139" t="s">
        <v>745</v>
      </c>
      <c r="B299" s="148" t="s">
        <v>746</v>
      </c>
      <c r="C299" s="148" t="s">
        <v>747</v>
      </c>
      <c r="D299" s="157">
        <v>3725.5546246402387</v>
      </c>
      <c r="E299" s="157">
        <v>4470.67</v>
      </c>
      <c r="F299" s="157">
        <v>3881.0846246402389</v>
      </c>
      <c r="G299" s="157">
        <v>4657.3</v>
      </c>
    </row>
    <row r="300" spans="1:8" s="11" customFormat="1" x14ac:dyDescent="0.2">
      <c r="A300" s="139" t="s">
        <v>748</v>
      </c>
      <c r="B300" s="148" t="s">
        <v>354</v>
      </c>
      <c r="C300" s="148" t="s">
        <v>123</v>
      </c>
      <c r="D300" s="157">
        <v>5598.5435680906739</v>
      </c>
      <c r="E300" s="157">
        <v>6718.25</v>
      </c>
      <c r="F300" s="157">
        <v>5754.0735680906737</v>
      </c>
      <c r="G300" s="157">
        <v>6904.89</v>
      </c>
    </row>
    <row r="301" spans="1:8" s="11" customFormat="1" x14ac:dyDescent="0.2">
      <c r="A301" s="23"/>
      <c r="B301" s="26"/>
      <c r="C301" s="26"/>
      <c r="D301" s="25"/>
      <c r="E301" s="25"/>
      <c r="F301" s="25"/>
      <c r="G301" s="25"/>
    </row>
    <row r="302" spans="1:8" ht="15.75" customHeight="1" x14ac:dyDescent="0.2">
      <c r="B302" s="27" t="s">
        <v>749</v>
      </c>
      <c r="C302" s="28"/>
      <c r="D302" s="29"/>
      <c r="E302" s="29"/>
      <c r="F302" s="29"/>
      <c r="G302" s="29"/>
    </row>
    <row r="303" spans="1:8" ht="26.25" customHeight="1" x14ac:dyDescent="0.2">
      <c r="B303" s="314" t="s">
        <v>895</v>
      </c>
      <c r="C303" s="314"/>
      <c r="D303" s="314"/>
      <c r="E303" s="314"/>
      <c r="F303" s="314"/>
      <c r="G303" s="314"/>
    </row>
    <row r="304" spans="1:8" x14ac:dyDescent="0.2">
      <c r="F304" s="30"/>
      <c r="G304" s="30"/>
    </row>
    <row r="309" spans="2:7" x14ac:dyDescent="0.2">
      <c r="F309" s="32"/>
      <c r="G309" s="32"/>
    </row>
    <row r="311" spans="2:7" x14ac:dyDescent="0.2">
      <c r="C311" s="33"/>
      <c r="D311" s="34"/>
      <c r="E311" s="34"/>
      <c r="F311" s="35"/>
      <c r="G311" s="35"/>
    </row>
    <row r="312" spans="2:7" x14ac:dyDescent="0.2">
      <c r="B312" s="33"/>
      <c r="C312" s="33"/>
      <c r="D312" s="34"/>
      <c r="E312" s="34"/>
      <c r="F312" s="36"/>
      <c r="G312" s="36"/>
    </row>
    <row r="313" spans="2:7" x14ac:dyDescent="0.2">
      <c r="B313" s="37"/>
      <c r="C313" s="33"/>
      <c r="D313" s="34"/>
      <c r="E313" s="34"/>
      <c r="F313" s="30"/>
      <c r="G313" s="30"/>
    </row>
    <row r="314" spans="2:7" x14ac:dyDescent="0.2">
      <c r="B314" s="37"/>
      <c r="C314" s="33"/>
      <c r="D314" s="34"/>
      <c r="E314" s="34"/>
      <c r="F314" s="30"/>
      <c r="G314" s="30"/>
    </row>
    <row r="315" spans="2:7" x14ac:dyDescent="0.2">
      <c r="B315" s="33"/>
      <c r="C315" s="33"/>
      <c r="D315" s="34"/>
      <c r="E315" s="34"/>
      <c r="F315" s="30"/>
      <c r="G315" s="30"/>
    </row>
    <row r="316" spans="2:7" x14ac:dyDescent="0.2">
      <c r="B316" s="33"/>
      <c r="C316" s="33"/>
      <c r="D316" s="34"/>
      <c r="E316" s="34"/>
      <c r="F316" s="30"/>
      <c r="G316" s="30"/>
    </row>
    <row r="317" spans="2:7" x14ac:dyDescent="0.2">
      <c r="C317" s="11"/>
      <c r="D317" s="16"/>
      <c r="E317" s="16"/>
      <c r="F317" s="30"/>
      <c r="G317" s="30"/>
    </row>
    <row r="318" spans="2:7" x14ac:dyDescent="0.2">
      <c r="C318" s="11"/>
      <c r="D318" s="16"/>
      <c r="E318" s="16"/>
      <c r="F318" s="30"/>
      <c r="G318" s="30"/>
    </row>
    <row r="319" spans="2:7" x14ac:dyDescent="0.2">
      <c r="C319" s="11"/>
      <c r="D319" s="16"/>
      <c r="E319" s="16"/>
      <c r="F319" s="30"/>
      <c r="G319" s="30"/>
    </row>
    <row r="320" spans="2:7" x14ac:dyDescent="0.2">
      <c r="B320" s="33"/>
      <c r="C320" s="33"/>
      <c r="D320" s="34"/>
      <c r="E320" s="34"/>
      <c r="F320" s="30"/>
      <c r="G320" s="30"/>
    </row>
    <row r="321" spans="2:7" x14ac:dyDescent="0.2">
      <c r="B321" s="33"/>
      <c r="C321" s="38"/>
      <c r="D321" s="30"/>
      <c r="E321" s="30"/>
      <c r="F321" s="30"/>
      <c r="G321" s="30"/>
    </row>
    <row r="322" spans="2:7" x14ac:dyDescent="0.2">
      <c r="B322" s="33"/>
      <c r="C322" s="38"/>
      <c r="D322" s="30"/>
      <c r="E322" s="30"/>
      <c r="F322" s="30"/>
      <c r="G322" s="30"/>
    </row>
    <row r="323" spans="2:7" x14ac:dyDescent="0.2">
      <c r="B323" s="33"/>
      <c r="C323" s="38"/>
      <c r="D323" s="30"/>
      <c r="E323" s="30"/>
      <c r="F323" s="30"/>
      <c r="G323" s="30"/>
    </row>
    <row r="324" spans="2:7" x14ac:dyDescent="0.2">
      <c r="B324" s="33"/>
      <c r="C324" s="38"/>
      <c r="D324" s="30"/>
      <c r="E324" s="30"/>
      <c r="F324" s="30"/>
      <c r="G324" s="30"/>
    </row>
    <row r="325" spans="2:7" x14ac:dyDescent="0.2">
      <c r="B325" s="33"/>
      <c r="C325" s="38"/>
      <c r="D325" s="30"/>
      <c r="E325" s="30"/>
      <c r="F325" s="30"/>
      <c r="G325" s="30"/>
    </row>
    <row r="326" spans="2:7" x14ac:dyDescent="0.2">
      <c r="B326" s="33"/>
      <c r="C326" s="38"/>
      <c r="D326" s="30"/>
      <c r="E326" s="30"/>
      <c r="F326" s="30"/>
      <c r="G326" s="30"/>
    </row>
    <row r="327" spans="2:7" x14ac:dyDescent="0.2">
      <c r="B327" s="33"/>
      <c r="C327" s="38"/>
      <c r="D327" s="30"/>
      <c r="E327" s="30"/>
      <c r="F327" s="30"/>
      <c r="G327" s="30"/>
    </row>
    <row r="328" spans="2:7" x14ac:dyDescent="0.2">
      <c r="B328" s="33"/>
      <c r="C328" s="38"/>
      <c r="D328" s="30"/>
      <c r="E328" s="30"/>
      <c r="F328" s="30"/>
      <c r="G328" s="30"/>
    </row>
    <row r="329" spans="2:7" x14ac:dyDescent="0.2">
      <c r="B329" s="33"/>
      <c r="C329" s="38"/>
      <c r="D329" s="30"/>
      <c r="E329" s="30"/>
      <c r="F329" s="30"/>
      <c r="G329" s="30"/>
    </row>
    <row r="330" spans="2:7" x14ac:dyDescent="0.2">
      <c r="B330" s="37"/>
      <c r="C330" s="38"/>
      <c r="D330" s="30"/>
      <c r="E330" s="30"/>
      <c r="F330" s="30"/>
      <c r="G330" s="30"/>
    </row>
    <row r="331" spans="2:7" x14ac:dyDescent="0.2">
      <c r="B331" s="33"/>
      <c r="C331" s="38"/>
      <c r="D331" s="30"/>
      <c r="E331" s="30"/>
      <c r="F331" s="30"/>
      <c r="G331" s="30"/>
    </row>
    <row r="332" spans="2:7" x14ac:dyDescent="0.2">
      <c r="B332" s="33"/>
      <c r="C332" s="38"/>
      <c r="D332" s="30"/>
      <c r="E332" s="30"/>
      <c r="F332" s="30"/>
      <c r="G332" s="30"/>
    </row>
    <row r="333" spans="2:7" x14ac:dyDescent="0.2">
      <c r="B333" s="33"/>
      <c r="C333" s="38"/>
      <c r="D333" s="30"/>
      <c r="E333" s="30"/>
      <c r="F333" s="30"/>
      <c r="G333" s="30"/>
    </row>
    <row r="334" spans="2:7" x14ac:dyDescent="0.2">
      <c r="B334" s="33"/>
      <c r="C334" s="33"/>
      <c r="D334" s="34"/>
      <c r="E334" s="34"/>
      <c r="F334" s="30"/>
      <c r="G334" s="30"/>
    </row>
    <row r="335" spans="2:7" x14ac:dyDescent="0.2">
      <c r="B335" s="33"/>
      <c r="C335" s="33"/>
      <c r="D335" s="34"/>
      <c r="E335" s="34"/>
      <c r="F335" s="30"/>
      <c r="G335" s="30"/>
    </row>
    <row r="336" spans="2:7" x14ac:dyDescent="0.2">
      <c r="B336" s="33"/>
      <c r="C336" s="33"/>
      <c r="D336" s="34"/>
      <c r="E336" s="34"/>
      <c r="F336" s="30"/>
      <c r="G336" s="30"/>
    </row>
    <row r="337" spans="2:7" x14ac:dyDescent="0.2">
      <c r="B337" s="33"/>
      <c r="C337" s="33"/>
      <c r="D337" s="34"/>
      <c r="E337" s="34"/>
      <c r="F337" s="30"/>
      <c r="G337" s="30"/>
    </row>
    <row r="338" spans="2:7" x14ac:dyDescent="0.2">
      <c r="B338" s="33"/>
      <c r="C338" s="33"/>
      <c r="D338" s="34"/>
      <c r="E338" s="34"/>
      <c r="F338" s="30"/>
      <c r="G338" s="30"/>
    </row>
    <row r="339" spans="2:7" x14ac:dyDescent="0.2">
      <c r="B339" s="33"/>
      <c r="C339" s="33"/>
      <c r="D339" s="34"/>
      <c r="E339" s="34"/>
      <c r="F339" s="30"/>
      <c r="G339" s="30"/>
    </row>
    <row r="340" spans="2:7" x14ac:dyDescent="0.2">
      <c r="B340" s="33"/>
      <c r="C340" s="33"/>
      <c r="D340" s="34"/>
      <c r="E340" s="34"/>
      <c r="F340" s="30"/>
      <c r="G340" s="30"/>
    </row>
    <row r="341" spans="2:7" x14ac:dyDescent="0.2">
      <c r="B341" s="33"/>
      <c r="C341" s="33"/>
      <c r="D341" s="34"/>
      <c r="E341" s="34"/>
      <c r="F341" s="30"/>
      <c r="G341" s="30"/>
    </row>
    <row r="342" spans="2:7" x14ac:dyDescent="0.2">
      <c r="B342" s="33"/>
      <c r="C342" s="33"/>
      <c r="D342" s="34"/>
      <c r="E342" s="34"/>
      <c r="F342" s="30"/>
      <c r="G342" s="30"/>
    </row>
    <row r="343" spans="2:7" x14ac:dyDescent="0.2">
      <c r="B343" s="33"/>
      <c r="C343" s="33"/>
      <c r="D343" s="34"/>
      <c r="E343" s="34"/>
      <c r="F343" s="30"/>
      <c r="G343" s="30"/>
    </row>
  </sheetData>
  <mergeCells count="2">
    <mergeCell ref="B303:G303"/>
    <mergeCell ref="B1:G1"/>
  </mergeCells>
  <pageMargins left="0.7" right="0.7" top="0.75" bottom="0.75" header="0.3" footer="0.3"/>
  <pageSetup paperSize="9" scale="9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3" workbookViewId="0">
      <selection activeCell="B33" sqref="B33"/>
    </sheetView>
  </sheetViews>
  <sheetFormatPr defaultColWidth="9.140625" defaultRowHeight="16.5" x14ac:dyDescent="0.25"/>
  <cols>
    <col min="1" max="1" width="5.7109375" style="74" customWidth="1"/>
    <col min="2" max="2" width="43" style="73" customWidth="1"/>
    <col min="3" max="3" width="9.7109375" style="75" customWidth="1"/>
    <col min="4" max="4" width="21.140625" style="75" customWidth="1"/>
    <col min="5" max="5" width="21.140625" style="76" customWidth="1"/>
    <col min="6" max="10" width="9.140625" style="71" customWidth="1"/>
    <col min="11" max="11" width="15" style="71" customWidth="1"/>
    <col min="12" max="17" width="9.140625" style="71" customWidth="1"/>
    <col min="18" max="20" width="9.140625" style="72" customWidth="1"/>
    <col min="21" max="16384" width="9.140625" style="73"/>
  </cols>
  <sheetData>
    <row r="1" spans="1:20" hidden="1" x14ac:dyDescent="0.25">
      <c r="B1" s="73" t="s">
        <v>832</v>
      </c>
    </row>
    <row r="2" spans="1:20" hidden="1" x14ac:dyDescent="0.25">
      <c r="B2" s="73" t="s">
        <v>833</v>
      </c>
    </row>
    <row r="5" spans="1:20" x14ac:dyDescent="0.25">
      <c r="A5" s="77"/>
      <c r="B5" s="364" t="s">
        <v>834</v>
      </c>
      <c r="C5" s="364"/>
      <c r="D5" s="364"/>
      <c r="E5" s="364"/>
    </row>
    <row r="6" spans="1:20" x14ac:dyDescent="0.25">
      <c r="A6" s="363" t="s">
        <v>835</v>
      </c>
      <c r="B6" s="363"/>
      <c r="C6" s="363"/>
      <c r="D6" s="363"/>
      <c r="E6" s="363"/>
      <c r="F6" s="121"/>
    </row>
    <row r="7" spans="1:20" x14ac:dyDescent="0.25">
      <c r="A7" s="365" t="s">
        <v>897</v>
      </c>
      <c r="B7" s="365"/>
      <c r="C7" s="365"/>
      <c r="D7" s="365"/>
      <c r="E7" s="365"/>
    </row>
    <row r="8" spans="1:20" ht="17.25" x14ac:dyDescent="0.3">
      <c r="B8" s="367" t="s">
        <v>1802</v>
      </c>
      <c r="C8" s="367"/>
      <c r="D8" s="367"/>
      <c r="E8" s="367"/>
    </row>
    <row r="9" spans="1:20" x14ac:dyDescent="0.25">
      <c r="D9" s="76"/>
    </row>
    <row r="10" spans="1:20" s="80" customFormat="1" ht="14.25" x14ac:dyDescent="0.2">
      <c r="A10" s="366" t="s">
        <v>4</v>
      </c>
      <c r="B10" s="366" t="s">
        <v>755</v>
      </c>
      <c r="C10" s="366" t="s">
        <v>10</v>
      </c>
      <c r="D10" s="366" t="s">
        <v>819</v>
      </c>
      <c r="E10" s="366" t="s">
        <v>820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9"/>
      <c r="S10" s="79"/>
      <c r="T10" s="79"/>
    </row>
    <row r="11" spans="1:20" s="80" customFormat="1" ht="14.25" x14ac:dyDescent="0.2">
      <c r="A11" s="366"/>
      <c r="B11" s="366"/>
      <c r="C11" s="366"/>
      <c r="D11" s="366"/>
      <c r="E11" s="366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9"/>
      <c r="S11" s="79"/>
      <c r="T11" s="79"/>
    </row>
    <row r="12" spans="1:20" s="83" customFormat="1" ht="15.75" x14ac:dyDescent="0.25">
      <c r="A12" s="65">
        <v>1</v>
      </c>
      <c r="B12" s="66" t="s">
        <v>821</v>
      </c>
      <c r="C12" s="67" t="str">
        <f>[2]КАЛЬКУЛЯЦИИ!G5</f>
        <v>м2</v>
      </c>
      <c r="D12" s="68">
        <v>538.49139814</v>
      </c>
      <c r="E12" s="69">
        <f>ROUND(D12*1.2,2)</f>
        <v>646.19000000000005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  <c r="S12" s="82"/>
      <c r="T12" s="82"/>
    </row>
    <row r="13" spans="1:20" s="83" customFormat="1" ht="15.75" x14ac:dyDescent="0.25">
      <c r="A13" s="65">
        <f>1+A12</f>
        <v>2</v>
      </c>
      <c r="B13" s="66" t="s">
        <v>822</v>
      </c>
      <c r="C13" s="67" t="str">
        <f>[2]КАЛЬКУЛЯЦИИ!I5</f>
        <v>м2</v>
      </c>
      <c r="D13" s="68">
        <v>877.74822571999994</v>
      </c>
      <c r="E13" s="69">
        <f t="shared" ref="E13:E21" si="0">ROUND(D13*1.2,2)</f>
        <v>1053.3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  <c r="S13" s="82"/>
      <c r="T13" s="82"/>
    </row>
    <row r="14" spans="1:20" s="83" customFormat="1" ht="15.75" x14ac:dyDescent="0.25">
      <c r="A14" s="65">
        <f t="shared" ref="A14:A21" si="1">1+A13</f>
        <v>3</v>
      </c>
      <c r="B14" s="66" t="s">
        <v>823</v>
      </c>
      <c r="C14" s="67" t="str">
        <f>C13</f>
        <v>м2</v>
      </c>
      <c r="D14" s="68">
        <v>895.47289971999987</v>
      </c>
      <c r="E14" s="69">
        <f t="shared" si="0"/>
        <v>1074.57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/>
      <c r="S14" s="82"/>
      <c r="T14" s="82"/>
    </row>
    <row r="15" spans="1:20" s="83" customFormat="1" ht="15.75" x14ac:dyDescent="0.25">
      <c r="A15" s="65">
        <f t="shared" si="1"/>
        <v>4</v>
      </c>
      <c r="B15" s="66" t="s">
        <v>824</v>
      </c>
      <c r="C15" s="67" t="str">
        <f>C14</f>
        <v>м2</v>
      </c>
      <c r="D15" s="68">
        <v>862.75429071999974</v>
      </c>
      <c r="E15" s="69">
        <f t="shared" si="0"/>
        <v>1035.31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2"/>
      <c r="S15" s="82"/>
      <c r="T15" s="82"/>
    </row>
    <row r="16" spans="1:20" s="83" customFormat="1" ht="15.75" x14ac:dyDescent="0.25">
      <c r="A16" s="65">
        <f t="shared" si="1"/>
        <v>5</v>
      </c>
      <c r="B16" s="66" t="s">
        <v>825</v>
      </c>
      <c r="C16" s="65" t="str">
        <f>[2]КАЛЬКУЛЯЦИИ!Q5</f>
        <v>шт</v>
      </c>
      <c r="D16" s="68">
        <v>123.89287063800001</v>
      </c>
      <c r="E16" s="69">
        <f>ROUND(D16*1.2,2)</f>
        <v>148.66999999999999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/>
      <c r="S16" s="82"/>
      <c r="T16" s="82"/>
    </row>
    <row r="17" spans="1:20" s="83" customFormat="1" ht="15.75" x14ac:dyDescent="0.25">
      <c r="A17" s="65">
        <f t="shared" si="1"/>
        <v>6</v>
      </c>
      <c r="B17" s="66" t="s">
        <v>826</v>
      </c>
      <c r="C17" s="65" t="s">
        <v>827</v>
      </c>
      <c r="D17" s="68">
        <v>150.31425206400002</v>
      </c>
      <c r="E17" s="69">
        <f t="shared" si="0"/>
        <v>180.38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/>
      <c r="S17" s="82"/>
      <c r="T17" s="82"/>
    </row>
    <row r="18" spans="1:20" s="83" customFormat="1" ht="15.75" x14ac:dyDescent="0.25">
      <c r="A18" s="65">
        <f t="shared" si="1"/>
        <v>7</v>
      </c>
      <c r="B18" s="70" t="s">
        <v>828</v>
      </c>
      <c r="C18" s="65" t="str">
        <f>[2]КАЛЬКУЛЯЦИИ!O5</f>
        <v>шт</v>
      </c>
      <c r="D18" s="68">
        <v>361.13245973200003</v>
      </c>
      <c r="E18" s="69">
        <f>ROUND(D18*1.2,2)</f>
        <v>433.36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  <c r="S18" s="82"/>
      <c r="T18" s="82"/>
    </row>
    <row r="19" spans="1:20" s="83" customFormat="1" ht="15.75" x14ac:dyDescent="0.25">
      <c r="A19" s="65">
        <f t="shared" si="1"/>
        <v>8</v>
      </c>
      <c r="B19" s="66" t="s">
        <v>829</v>
      </c>
      <c r="C19" s="65" t="s">
        <v>827</v>
      </c>
      <c r="D19" s="68">
        <v>42.538620926000007</v>
      </c>
      <c r="E19" s="69">
        <f t="shared" si="0"/>
        <v>51.05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/>
      <c r="S19" s="82"/>
      <c r="T19" s="82"/>
    </row>
    <row r="20" spans="1:20" s="83" customFormat="1" ht="15.75" x14ac:dyDescent="0.25">
      <c r="A20" s="65">
        <f t="shared" si="1"/>
        <v>9</v>
      </c>
      <c r="B20" s="70" t="s">
        <v>830</v>
      </c>
      <c r="C20" s="65" t="s">
        <v>827</v>
      </c>
      <c r="D20" s="68">
        <v>98.140238184000026</v>
      </c>
      <c r="E20" s="69">
        <f t="shared" si="0"/>
        <v>117.77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/>
      <c r="S20" s="82"/>
      <c r="T20" s="82"/>
    </row>
    <row r="21" spans="1:20" s="83" customFormat="1" ht="15.75" x14ac:dyDescent="0.25">
      <c r="A21" s="65">
        <f t="shared" si="1"/>
        <v>10</v>
      </c>
      <c r="B21" s="70" t="s">
        <v>831</v>
      </c>
      <c r="C21" s="65" t="s">
        <v>827</v>
      </c>
      <c r="D21" s="68">
        <v>135.93300790399996</v>
      </c>
      <c r="E21" s="69">
        <f t="shared" si="0"/>
        <v>163.12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2"/>
      <c r="S21" s="82"/>
      <c r="T21" s="82"/>
    </row>
    <row r="22" spans="1:20" x14ac:dyDescent="0.25">
      <c r="A22" s="71"/>
      <c r="B22" s="71"/>
      <c r="C22" s="71"/>
      <c r="D22" s="71"/>
      <c r="E22" s="71"/>
    </row>
  </sheetData>
  <mergeCells count="9">
    <mergeCell ref="A7:E7"/>
    <mergeCell ref="A10:A11"/>
    <mergeCell ref="B10:B11"/>
    <mergeCell ref="C10:C11"/>
    <mergeCell ref="D10:D11"/>
    <mergeCell ref="E10:E11"/>
    <mergeCell ref="B8:E8"/>
    <mergeCell ref="A6:E6"/>
    <mergeCell ref="B5:E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B1" workbookViewId="0">
      <selection activeCell="B15" sqref="A15:XFD17"/>
    </sheetView>
  </sheetViews>
  <sheetFormatPr defaultColWidth="8.85546875" defaultRowHeight="12.75" x14ac:dyDescent="0.2"/>
  <cols>
    <col min="1" max="1" width="11.85546875" style="87" hidden="1" customWidth="1"/>
    <col min="2" max="2" width="5.85546875" style="87" customWidth="1"/>
    <col min="3" max="3" width="44.140625" style="87" customWidth="1"/>
    <col min="4" max="4" width="9.140625" style="88" customWidth="1"/>
    <col min="5" max="6" width="13.42578125" style="89" customWidth="1"/>
    <col min="7" max="8" width="8.85546875" style="87" customWidth="1"/>
    <col min="9" max="9" width="13.42578125" style="87" customWidth="1"/>
    <col min="10" max="10" width="13.85546875" style="87" customWidth="1"/>
    <col min="11" max="256" width="8.85546875" style="87"/>
    <col min="257" max="257" width="0" style="87" hidden="1" customWidth="1"/>
    <col min="258" max="258" width="5.85546875" style="87" customWidth="1"/>
    <col min="259" max="259" width="44.140625" style="87" customWidth="1"/>
    <col min="260" max="260" width="9.140625" style="87" customWidth="1"/>
    <col min="261" max="262" width="13.42578125" style="87" customWidth="1"/>
    <col min="263" max="264" width="8.85546875" style="87" customWidth="1"/>
    <col min="265" max="265" width="13.42578125" style="87" customWidth="1"/>
    <col min="266" max="266" width="13.85546875" style="87" customWidth="1"/>
    <col min="267" max="512" width="8.85546875" style="87"/>
    <col min="513" max="513" width="0" style="87" hidden="1" customWidth="1"/>
    <col min="514" max="514" width="5.85546875" style="87" customWidth="1"/>
    <col min="515" max="515" width="44.140625" style="87" customWidth="1"/>
    <col min="516" max="516" width="9.140625" style="87" customWidth="1"/>
    <col min="517" max="518" width="13.42578125" style="87" customWidth="1"/>
    <col min="519" max="520" width="8.85546875" style="87" customWidth="1"/>
    <col min="521" max="521" width="13.42578125" style="87" customWidth="1"/>
    <col min="522" max="522" width="13.85546875" style="87" customWidth="1"/>
    <col min="523" max="768" width="8.85546875" style="87"/>
    <col min="769" max="769" width="0" style="87" hidden="1" customWidth="1"/>
    <col min="770" max="770" width="5.85546875" style="87" customWidth="1"/>
    <col min="771" max="771" width="44.140625" style="87" customWidth="1"/>
    <col min="772" max="772" width="9.140625" style="87" customWidth="1"/>
    <col min="773" max="774" width="13.42578125" style="87" customWidth="1"/>
    <col min="775" max="776" width="8.85546875" style="87" customWidth="1"/>
    <col min="777" max="777" width="13.42578125" style="87" customWidth="1"/>
    <col min="778" max="778" width="13.85546875" style="87" customWidth="1"/>
    <col min="779" max="1024" width="8.85546875" style="87"/>
    <col min="1025" max="1025" width="0" style="87" hidden="1" customWidth="1"/>
    <col min="1026" max="1026" width="5.85546875" style="87" customWidth="1"/>
    <col min="1027" max="1027" width="44.140625" style="87" customWidth="1"/>
    <col min="1028" max="1028" width="9.140625" style="87" customWidth="1"/>
    <col min="1029" max="1030" width="13.42578125" style="87" customWidth="1"/>
    <col min="1031" max="1032" width="8.85546875" style="87" customWidth="1"/>
    <col min="1033" max="1033" width="13.42578125" style="87" customWidth="1"/>
    <col min="1034" max="1034" width="13.85546875" style="87" customWidth="1"/>
    <col min="1035" max="1280" width="8.85546875" style="87"/>
    <col min="1281" max="1281" width="0" style="87" hidden="1" customWidth="1"/>
    <col min="1282" max="1282" width="5.85546875" style="87" customWidth="1"/>
    <col min="1283" max="1283" width="44.140625" style="87" customWidth="1"/>
    <col min="1284" max="1284" width="9.140625" style="87" customWidth="1"/>
    <col min="1285" max="1286" width="13.42578125" style="87" customWidth="1"/>
    <col min="1287" max="1288" width="8.85546875" style="87" customWidth="1"/>
    <col min="1289" max="1289" width="13.42578125" style="87" customWidth="1"/>
    <col min="1290" max="1290" width="13.85546875" style="87" customWidth="1"/>
    <col min="1291" max="1536" width="8.85546875" style="87"/>
    <col min="1537" max="1537" width="0" style="87" hidden="1" customWidth="1"/>
    <col min="1538" max="1538" width="5.85546875" style="87" customWidth="1"/>
    <col min="1539" max="1539" width="44.140625" style="87" customWidth="1"/>
    <col min="1540" max="1540" width="9.140625" style="87" customWidth="1"/>
    <col min="1541" max="1542" width="13.42578125" style="87" customWidth="1"/>
    <col min="1543" max="1544" width="8.85546875" style="87" customWidth="1"/>
    <col min="1545" max="1545" width="13.42578125" style="87" customWidth="1"/>
    <col min="1546" max="1546" width="13.85546875" style="87" customWidth="1"/>
    <col min="1547" max="1792" width="8.85546875" style="87"/>
    <col min="1793" max="1793" width="0" style="87" hidden="1" customWidth="1"/>
    <col min="1794" max="1794" width="5.85546875" style="87" customWidth="1"/>
    <col min="1795" max="1795" width="44.140625" style="87" customWidth="1"/>
    <col min="1796" max="1796" width="9.140625" style="87" customWidth="1"/>
    <col min="1797" max="1798" width="13.42578125" style="87" customWidth="1"/>
    <col min="1799" max="1800" width="8.85546875" style="87" customWidth="1"/>
    <col min="1801" max="1801" width="13.42578125" style="87" customWidth="1"/>
    <col min="1802" max="1802" width="13.85546875" style="87" customWidth="1"/>
    <col min="1803" max="2048" width="8.85546875" style="87"/>
    <col min="2049" max="2049" width="0" style="87" hidden="1" customWidth="1"/>
    <col min="2050" max="2050" width="5.85546875" style="87" customWidth="1"/>
    <col min="2051" max="2051" width="44.140625" style="87" customWidth="1"/>
    <col min="2052" max="2052" width="9.140625" style="87" customWidth="1"/>
    <col min="2053" max="2054" width="13.42578125" style="87" customWidth="1"/>
    <col min="2055" max="2056" width="8.85546875" style="87" customWidth="1"/>
    <col min="2057" max="2057" width="13.42578125" style="87" customWidth="1"/>
    <col min="2058" max="2058" width="13.85546875" style="87" customWidth="1"/>
    <col min="2059" max="2304" width="8.85546875" style="87"/>
    <col min="2305" max="2305" width="0" style="87" hidden="1" customWidth="1"/>
    <col min="2306" max="2306" width="5.85546875" style="87" customWidth="1"/>
    <col min="2307" max="2307" width="44.140625" style="87" customWidth="1"/>
    <col min="2308" max="2308" width="9.140625" style="87" customWidth="1"/>
    <col min="2309" max="2310" width="13.42578125" style="87" customWidth="1"/>
    <col min="2311" max="2312" width="8.85546875" style="87" customWidth="1"/>
    <col min="2313" max="2313" width="13.42578125" style="87" customWidth="1"/>
    <col min="2314" max="2314" width="13.85546875" style="87" customWidth="1"/>
    <col min="2315" max="2560" width="8.85546875" style="87"/>
    <col min="2561" max="2561" width="0" style="87" hidden="1" customWidth="1"/>
    <col min="2562" max="2562" width="5.85546875" style="87" customWidth="1"/>
    <col min="2563" max="2563" width="44.140625" style="87" customWidth="1"/>
    <col min="2564" max="2564" width="9.140625" style="87" customWidth="1"/>
    <col min="2565" max="2566" width="13.42578125" style="87" customWidth="1"/>
    <col min="2567" max="2568" width="8.85546875" style="87" customWidth="1"/>
    <col min="2569" max="2569" width="13.42578125" style="87" customWidth="1"/>
    <col min="2570" max="2570" width="13.85546875" style="87" customWidth="1"/>
    <col min="2571" max="2816" width="8.85546875" style="87"/>
    <col min="2817" max="2817" width="0" style="87" hidden="1" customWidth="1"/>
    <col min="2818" max="2818" width="5.85546875" style="87" customWidth="1"/>
    <col min="2819" max="2819" width="44.140625" style="87" customWidth="1"/>
    <col min="2820" max="2820" width="9.140625" style="87" customWidth="1"/>
    <col min="2821" max="2822" width="13.42578125" style="87" customWidth="1"/>
    <col min="2823" max="2824" width="8.85546875" style="87" customWidth="1"/>
    <col min="2825" max="2825" width="13.42578125" style="87" customWidth="1"/>
    <col min="2826" max="2826" width="13.85546875" style="87" customWidth="1"/>
    <col min="2827" max="3072" width="8.85546875" style="87"/>
    <col min="3073" max="3073" width="0" style="87" hidden="1" customWidth="1"/>
    <col min="3074" max="3074" width="5.85546875" style="87" customWidth="1"/>
    <col min="3075" max="3075" width="44.140625" style="87" customWidth="1"/>
    <col min="3076" max="3076" width="9.140625" style="87" customWidth="1"/>
    <col min="3077" max="3078" width="13.42578125" style="87" customWidth="1"/>
    <col min="3079" max="3080" width="8.85546875" style="87" customWidth="1"/>
    <col min="3081" max="3081" width="13.42578125" style="87" customWidth="1"/>
    <col min="3082" max="3082" width="13.85546875" style="87" customWidth="1"/>
    <col min="3083" max="3328" width="8.85546875" style="87"/>
    <col min="3329" max="3329" width="0" style="87" hidden="1" customWidth="1"/>
    <col min="3330" max="3330" width="5.85546875" style="87" customWidth="1"/>
    <col min="3331" max="3331" width="44.140625" style="87" customWidth="1"/>
    <col min="3332" max="3332" width="9.140625" style="87" customWidth="1"/>
    <col min="3333" max="3334" width="13.42578125" style="87" customWidth="1"/>
    <col min="3335" max="3336" width="8.85546875" style="87" customWidth="1"/>
    <col min="3337" max="3337" width="13.42578125" style="87" customWidth="1"/>
    <col min="3338" max="3338" width="13.85546875" style="87" customWidth="1"/>
    <col min="3339" max="3584" width="8.85546875" style="87"/>
    <col min="3585" max="3585" width="0" style="87" hidden="1" customWidth="1"/>
    <col min="3586" max="3586" width="5.85546875" style="87" customWidth="1"/>
    <col min="3587" max="3587" width="44.140625" style="87" customWidth="1"/>
    <col min="3588" max="3588" width="9.140625" style="87" customWidth="1"/>
    <col min="3589" max="3590" width="13.42578125" style="87" customWidth="1"/>
    <col min="3591" max="3592" width="8.85546875" style="87" customWidth="1"/>
    <col min="3593" max="3593" width="13.42578125" style="87" customWidth="1"/>
    <col min="3594" max="3594" width="13.85546875" style="87" customWidth="1"/>
    <col min="3595" max="3840" width="8.85546875" style="87"/>
    <col min="3841" max="3841" width="0" style="87" hidden="1" customWidth="1"/>
    <col min="3842" max="3842" width="5.85546875" style="87" customWidth="1"/>
    <col min="3843" max="3843" width="44.140625" style="87" customWidth="1"/>
    <col min="3844" max="3844" width="9.140625" style="87" customWidth="1"/>
    <col min="3845" max="3846" width="13.42578125" style="87" customWidth="1"/>
    <col min="3847" max="3848" width="8.85546875" style="87" customWidth="1"/>
    <col min="3849" max="3849" width="13.42578125" style="87" customWidth="1"/>
    <col min="3850" max="3850" width="13.85546875" style="87" customWidth="1"/>
    <col min="3851" max="4096" width="8.85546875" style="87"/>
    <col min="4097" max="4097" width="0" style="87" hidden="1" customWidth="1"/>
    <col min="4098" max="4098" width="5.85546875" style="87" customWidth="1"/>
    <col min="4099" max="4099" width="44.140625" style="87" customWidth="1"/>
    <col min="4100" max="4100" width="9.140625" style="87" customWidth="1"/>
    <col min="4101" max="4102" width="13.42578125" style="87" customWidth="1"/>
    <col min="4103" max="4104" width="8.85546875" style="87" customWidth="1"/>
    <col min="4105" max="4105" width="13.42578125" style="87" customWidth="1"/>
    <col min="4106" max="4106" width="13.85546875" style="87" customWidth="1"/>
    <col min="4107" max="4352" width="8.85546875" style="87"/>
    <col min="4353" max="4353" width="0" style="87" hidden="1" customWidth="1"/>
    <col min="4354" max="4354" width="5.85546875" style="87" customWidth="1"/>
    <col min="4355" max="4355" width="44.140625" style="87" customWidth="1"/>
    <col min="4356" max="4356" width="9.140625" style="87" customWidth="1"/>
    <col min="4357" max="4358" width="13.42578125" style="87" customWidth="1"/>
    <col min="4359" max="4360" width="8.85546875" style="87" customWidth="1"/>
    <col min="4361" max="4361" width="13.42578125" style="87" customWidth="1"/>
    <col min="4362" max="4362" width="13.85546875" style="87" customWidth="1"/>
    <col min="4363" max="4608" width="8.85546875" style="87"/>
    <col min="4609" max="4609" width="0" style="87" hidden="1" customWidth="1"/>
    <col min="4610" max="4610" width="5.85546875" style="87" customWidth="1"/>
    <col min="4611" max="4611" width="44.140625" style="87" customWidth="1"/>
    <col min="4612" max="4612" width="9.140625" style="87" customWidth="1"/>
    <col min="4613" max="4614" width="13.42578125" style="87" customWidth="1"/>
    <col min="4615" max="4616" width="8.85546875" style="87" customWidth="1"/>
    <col min="4617" max="4617" width="13.42578125" style="87" customWidth="1"/>
    <col min="4618" max="4618" width="13.85546875" style="87" customWidth="1"/>
    <col min="4619" max="4864" width="8.85546875" style="87"/>
    <col min="4865" max="4865" width="0" style="87" hidden="1" customWidth="1"/>
    <col min="4866" max="4866" width="5.85546875" style="87" customWidth="1"/>
    <col min="4867" max="4867" width="44.140625" style="87" customWidth="1"/>
    <col min="4868" max="4868" width="9.140625" style="87" customWidth="1"/>
    <col min="4869" max="4870" width="13.42578125" style="87" customWidth="1"/>
    <col min="4871" max="4872" width="8.85546875" style="87" customWidth="1"/>
    <col min="4873" max="4873" width="13.42578125" style="87" customWidth="1"/>
    <col min="4874" max="4874" width="13.85546875" style="87" customWidth="1"/>
    <col min="4875" max="5120" width="8.85546875" style="87"/>
    <col min="5121" max="5121" width="0" style="87" hidden="1" customWidth="1"/>
    <col min="5122" max="5122" width="5.85546875" style="87" customWidth="1"/>
    <col min="5123" max="5123" width="44.140625" style="87" customWidth="1"/>
    <col min="5124" max="5124" width="9.140625" style="87" customWidth="1"/>
    <col min="5125" max="5126" width="13.42578125" style="87" customWidth="1"/>
    <col min="5127" max="5128" width="8.85546875" style="87" customWidth="1"/>
    <col min="5129" max="5129" width="13.42578125" style="87" customWidth="1"/>
    <col min="5130" max="5130" width="13.85546875" style="87" customWidth="1"/>
    <col min="5131" max="5376" width="8.85546875" style="87"/>
    <col min="5377" max="5377" width="0" style="87" hidden="1" customWidth="1"/>
    <col min="5378" max="5378" width="5.85546875" style="87" customWidth="1"/>
    <col min="5379" max="5379" width="44.140625" style="87" customWidth="1"/>
    <col min="5380" max="5380" width="9.140625" style="87" customWidth="1"/>
    <col min="5381" max="5382" width="13.42578125" style="87" customWidth="1"/>
    <col min="5383" max="5384" width="8.85546875" style="87" customWidth="1"/>
    <col min="5385" max="5385" width="13.42578125" style="87" customWidth="1"/>
    <col min="5386" max="5386" width="13.85546875" style="87" customWidth="1"/>
    <col min="5387" max="5632" width="8.85546875" style="87"/>
    <col min="5633" max="5633" width="0" style="87" hidden="1" customWidth="1"/>
    <col min="5634" max="5634" width="5.85546875" style="87" customWidth="1"/>
    <col min="5635" max="5635" width="44.140625" style="87" customWidth="1"/>
    <col min="5636" max="5636" width="9.140625" style="87" customWidth="1"/>
    <col min="5637" max="5638" width="13.42578125" style="87" customWidth="1"/>
    <col min="5639" max="5640" width="8.85546875" style="87" customWidth="1"/>
    <col min="5641" max="5641" width="13.42578125" style="87" customWidth="1"/>
    <col min="5642" max="5642" width="13.85546875" style="87" customWidth="1"/>
    <col min="5643" max="5888" width="8.85546875" style="87"/>
    <col min="5889" max="5889" width="0" style="87" hidden="1" customWidth="1"/>
    <col min="5890" max="5890" width="5.85546875" style="87" customWidth="1"/>
    <col min="5891" max="5891" width="44.140625" style="87" customWidth="1"/>
    <col min="5892" max="5892" width="9.140625" style="87" customWidth="1"/>
    <col min="5893" max="5894" width="13.42578125" style="87" customWidth="1"/>
    <col min="5895" max="5896" width="8.85546875" style="87" customWidth="1"/>
    <col min="5897" max="5897" width="13.42578125" style="87" customWidth="1"/>
    <col min="5898" max="5898" width="13.85546875" style="87" customWidth="1"/>
    <col min="5899" max="6144" width="8.85546875" style="87"/>
    <col min="6145" max="6145" width="0" style="87" hidden="1" customWidth="1"/>
    <col min="6146" max="6146" width="5.85546875" style="87" customWidth="1"/>
    <col min="6147" max="6147" width="44.140625" style="87" customWidth="1"/>
    <col min="6148" max="6148" width="9.140625" style="87" customWidth="1"/>
    <col min="6149" max="6150" width="13.42578125" style="87" customWidth="1"/>
    <col min="6151" max="6152" width="8.85546875" style="87" customWidth="1"/>
    <col min="6153" max="6153" width="13.42578125" style="87" customWidth="1"/>
    <col min="6154" max="6154" width="13.85546875" style="87" customWidth="1"/>
    <col min="6155" max="6400" width="8.85546875" style="87"/>
    <col min="6401" max="6401" width="0" style="87" hidden="1" customWidth="1"/>
    <col min="6402" max="6402" width="5.85546875" style="87" customWidth="1"/>
    <col min="6403" max="6403" width="44.140625" style="87" customWidth="1"/>
    <col min="6404" max="6404" width="9.140625" style="87" customWidth="1"/>
    <col min="6405" max="6406" width="13.42578125" style="87" customWidth="1"/>
    <col min="6407" max="6408" width="8.85546875" style="87" customWidth="1"/>
    <col min="6409" max="6409" width="13.42578125" style="87" customWidth="1"/>
    <col min="6410" max="6410" width="13.85546875" style="87" customWidth="1"/>
    <col min="6411" max="6656" width="8.85546875" style="87"/>
    <col min="6657" max="6657" width="0" style="87" hidden="1" customWidth="1"/>
    <col min="6658" max="6658" width="5.85546875" style="87" customWidth="1"/>
    <col min="6659" max="6659" width="44.140625" style="87" customWidth="1"/>
    <col min="6660" max="6660" width="9.140625" style="87" customWidth="1"/>
    <col min="6661" max="6662" width="13.42578125" style="87" customWidth="1"/>
    <col min="6663" max="6664" width="8.85546875" style="87" customWidth="1"/>
    <col min="6665" max="6665" width="13.42578125" style="87" customWidth="1"/>
    <col min="6666" max="6666" width="13.85546875" style="87" customWidth="1"/>
    <col min="6667" max="6912" width="8.85546875" style="87"/>
    <col min="6913" max="6913" width="0" style="87" hidden="1" customWidth="1"/>
    <col min="6914" max="6914" width="5.85546875" style="87" customWidth="1"/>
    <col min="6915" max="6915" width="44.140625" style="87" customWidth="1"/>
    <col min="6916" max="6916" width="9.140625" style="87" customWidth="1"/>
    <col min="6917" max="6918" width="13.42578125" style="87" customWidth="1"/>
    <col min="6919" max="6920" width="8.85546875" style="87" customWidth="1"/>
    <col min="6921" max="6921" width="13.42578125" style="87" customWidth="1"/>
    <col min="6922" max="6922" width="13.85546875" style="87" customWidth="1"/>
    <col min="6923" max="7168" width="8.85546875" style="87"/>
    <col min="7169" max="7169" width="0" style="87" hidden="1" customWidth="1"/>
    <col min="7170" max="7170" width="5.85546875" style="87" customWidth="1"/>
    <col min="7171" max="7171" width="44.140625" style="87" customWidth="1"/>
    <col min="7172" max="7172" width="9.140625" style="87" customWidth="1"/>
    <col min="7173" max="7174" width="13.42578125" style="87" customWidth="1"/>
    <col min="7175" max="7176" width="8.85546875" style="87" customWidth="1"/>
    <col min="7177" max="7177" width="13.42578125" style="87" customWidth="1"/>
    <col min="7178" max="7178" width="13.85546875" style="87" customWidth="1"/>
    <col min="7179" max="7424" width="8.85546875" style="87"/>
    <col min="7425" max="7425" width="0" style="87" hidden="1" customWidth="1"/>
    <col min="7426" max="7426" width="5.85546875" style="87" customWidth="1"/>
    <col min="7427" max="7427" width="44.140625" style="87" customWidth="1"/>
    <col min="7428" max="7428" width="9.140625" style="87" customWidth="1"/>
    <col min="7429" max="7430" width="13.42578125" style="87" customWidth="1"/>
    <col min="7431" max="7432" width="8.85546875" style="87" customWidth="1"/>
    <col min="7433" max="7433" width="13.42578125" style="87" customWidth="1"/>
    <col min="7434" max="7434" width="13.85546875" style="87" customWidth="1"/>
    <col min="7435" max="7680" width="8.85546875" style="87"/>
    <col min="7681" max="7681" width="0" style="87" hidden="1" customWidth="1"/>
    <col min="7682" max="7682" width="5.85546875" style="87" customWidth="1"/>
    <col min="7683" max="7683" width="44.140625" style="87" customWidth="1"/>
    <col min="7684" max="7684" width="9.140625" style="87" customWidth="1"/>
    <col min="7685" max="7686" width="13.42578125" style="87" customWidth="1"/>
    <col min="7687" max="7688" width="8.85546875" style="87" customWidth="1"/>
    <col min="7689" max="7689" width="13.42578125" style="87" customWidth="1"/>
    <col min="7690" max="7690" width="13.85546875" style="87" customWidth="1"/>
    <col min="7691" max="7936" width="8.85546875" style="87"/>
    <col min="7937" max="7937" width="0" style="87" hidden="1" customWidth="1"/>
    <col min="7938" max="7938" width="5.85546875" style="87" customWidth="1"/>
    <col min="7939" max="7939" width="44.140625" style="87" customWidth="1"/>
    <col min="7940" max="7940" width="9.140625" style="87" customWidth="1"/>
    <col min="7941" max="7942" width="13.42578125" style="87" customWidth="1"/>
    <col min="7943" max="7944" width="8.85546875" style="87" customWidth="1"/>
    <col min="7945" max="7945" width="13.42578125" style="87" customWidth="1"/>
    <col min="7946" max="7946" width="13.85546875" style="87" customWidth="1"/>
    <col min="7947" max="8192" width="8.85546875" style="87"/>
    <col min="8193" max="8193" width="0" style="87" hidden="1" customWidth="1"/>
    <col min="8194" max="8194" width="5.85546875" style="87" customWidth="1"/>
    <col min="8195" max="8195" width="44.140625" style="87" customWidth="1"/>
    <col min="8196" max="8196" width="9.140625" style="87" customWidth="1"/>
    <col min="8197" max="8198" width="13.42578125" style="87" customWidth="1"/>
    <col min="8199" max="8200" width="8.85546875" style="87" customWidth="1"/>
    <col min="8201" max="8201" width="13.42578125" style="87" customWidth="1"/>
    <col min="8202" max="8202" width="13.85546875" style="87" customWidth="1"/>
    <col min="8203" max="8448" width="8.85546875" style="87"/>
    <col min="8449" max="8449" width="0" style="87" hidden="1" customWidth="1"/>
    <col min="8450" max="8450" width="5.85546875" style="87" customWidth="1"/>
    <col min="8451" max="8451" width="44.140625" style="87" customWidth="1"/>
    <col min="8452" max="8452" width="9.140625" style="87" customWidth="1"/>
    <col min="8453" max="8454" width="13.42578125" style="87" customWidth="1"/>
    <col min="8455" max="8456" width="8.85546875" style="87" customWidth="1"/>
    <col min="8457" max="8457" width="13.42578125" style="87" customWidth="1"/>
    <col min="8458" max="8458" width="13.85546875" style="87" customWidth="1"/>
    <col min="8459" max="8704" width="8.85546875" style="87"/>
    <col min="8705" max="8705" width="0" style="87" hidden="1" customWidth="1"/>
    <col min="8706" max="8706" width="5.85546875" style="87" customWidth="1"/>
    <col min="8707" max="8707" width="44.140625" style="87" customWidth="1"/>
    <col min="8708" max="8708" width="9.140625" style="87" customWidth="1"/>
    <col min="8709" max="8710" width="13.42578125" style="87" customWidth="1"/>
    <col min="8711" max="8712" width="8.85546875" style="87" customWidth="1"/>
    <col min="8713" max="8713" width="13.42578125" style="87" customWidth="1"/>
    <col min="8714" max="8714" width="13.85546875" style="87" customWidth="1"/>
    <col min="8715" max="8960" width="8.85546875" style="87"/>
    <col min="8961" max="8961" width="0" style="87" hidden="1" customWidth="1"/>
    <col min="8962" max="8962" width="5.85546875" style="87" customWidth="1"/>
    <col min="8963" max="8963" width="44.140625" style="87" customWidth="1"/>
    <col min="8964" max="8964" width="9.140625" style="87" customWidth="1"/>
    <col min="8965" max="8966" width="13.42578125" style="87" customWidth="1"/>
    <col min="8967" max="8968" width="8.85546875" style="87" customWidth="1"/>
    <col min="8969" max="8969" width="13.42578125" style="87" customWidth="1"/>
    <col min="8970" max="8970" width="13.85546875" style="87" customWidth="1"/>
    <col min="8971" max="9216" width="8.85546875" style="87"/>
    <col min="9217" max="9217" width="0" style="87" hidden="1" customWidth="1"/>
    <col min="9218" max="9218" width="5.85546875" style="87" customWidth="1"/>
    <col min="9219" max="9219" width="44.140625" style="87" customWidth="1"/>
    <col min="9220" max="9220" width="9.140625" style="87" customWidth="1"/>
    <col min="9221" max="9222" width="13.42578125" style="87" customWidth="1"/>
    <col min="9223" max="9224" width="8.85546875" style="87" customWidth="1"/>
    <col min="9225" max="9225" width="13.42578125" style="87" customWidth="1"/>
    <col min="9226" max="9226" width="13.85546875" style="87" customWidth="1"/>
    <col min="9227" max="9472" width="8.85546875" style="87"/>
    <col min="9473" max="9473" width="0" style="87" hidden="1" customWidth="1"/>
    <col min="9474" max="9474" width="5.85546875" style="87" customWidth="1"/>
    <col min="9475" max="9475" width="44.140625" style="87" customWidth="1"/>
    <col min="9476" max="9476" width="9.140625" style="87" customWidth="1"/>
    <col min="9477" max="9478" width="13.42578125" style="87" customWidth="1"/>
    <col min="9479" max="9480" width="8.85546875" style="87" customWidth="1"/>
    <col min="9481" max="9481" width="13.42578125" style="87" customWidth="1"/>
    <col min="9482" max="9482" width="13.85546875" style="87" customWidth="1"/>
    <col min="9483" max="9728" width="8.85546875" style="87"/>
    <col min="9729" max="9729" width="0" style="87" hidden="1" customWidth="1"/>
    <col min="9730" max="9730" width="5.85546875" style="87" customWidth="1"/>
    <col min="9731" max="9731" width="44.140625" style="87" customWidth="1"/>
    <col min="9732" max="9732" width="9.140625" style="87" customWidth="1"/>
    <col min="9733" max="9734" width="13.42578125" style="87" customWidth="1"/>
    <col min="9735" max="9736" width="8.85546875" style="87" customWidth="1"/>
    <col min="9737" max="9737" width="13.42578125" style="87" customWidth="1"/>
    <col min="9738" max="9738" width="13.85546875" style="87" customWidth="1"/>
    <col min="9739" max="9984" width="8.85546875" style="87"/>
    <col min="9985" max="9985" width="0" style="87" hidden="1" customWidth="1"/>
    <col min="9986" max="9986" width="5.85546875" style="87" customWidth="1"/>
    <col min="9987" max="9987" width="44.140625" style="87" customWidth="1"/>
    <col min="9988" max="9988" width="9.140625" style="87" customWidth="1"/>
    <col min="9989" max="9990" width="13.42578125" style="87" customWidth="1"/>
    <col min="9991" max="9992" width="8.85546875" style="87" customWidth="1"/>
    <col min="9993" max="9993" width="13.42578125" style="87" customWidth="1"/>
    <col min="9994" max="9994" width="13.85546875" style="87" customWidth="1"/>
    <col min="9995" max="10240" width="8.85546875" style="87"/>
    <col min="10241" max="10241" width="0" style="87" hidden="1" customWidth="1"/>
    <col min="10242" max="10242" width="5.85546875" style="87" customWidth="1"/>
    <col min="10243" max="10243" width="44.140625" style="87" customWidth="1"/>
    <col min="10244" max="10244" width="9.140625" style="87" customWidth="1"/>
    <col min="10245" max="10246" width="13.42578125" style="87" customWidth="1"/>
    <col min="10247" max="10248" width="8.85546875" style="87" customWidth="1"/>
    <col min="10249" max="10249" width="13.42578125" style="87" customWidth="1"/>
    <col min="10250" max="10250" width="13.85546875" style="87" customWidth="1"/>
    <col min="10251" max="10496" width="8.85546875" style="87"/>
    <col min="10497" max="10497" width="0" style="87" hidden="1" customWidth="1"/>
    <col min="10498" max="10498" width="5.85546875" style="87" customWidth="1"/>
    <col min="10499" max="10499" width="44.140625" style="87" customWidth="1"/>
    <col min="10500" max="10500" width="9.140625" style="87" customWidth="1"/>
    <col min="10501" max="10502" width="13.42578125" style="87" customWidth="1"/>
    <col min="10503" max="10504" width="8.85546875" style="87" customWidth="1"/>
    <col min="10505" max="10505" width="13.42578125" style="87" customWidth="1"/>
    <col min="10506" max="10506" width="13.85546875" style="87" customWidth="1"/>
    <col min="10507" max="10752" width="8.85546875" style="87"/>
    <col min="10753" max="10753" width="0" style="87" hidden="1" customWidth="1"/>
    <col min="10754" max="10754" width="5.85546875" style="87" customWidth="1"/>
    <col min="10755" max="10755" width="44.140625" style="87" customWidth="1"/>
    <col min="10756" max="10756" width="9.140625" style="87" customWidth="1"/>
    <col min="10757" max="10758" width="13.42578125" style="87" customWidth="1"/>
    <col min="10759" max="10760" width="8.85546875" style="87" customWidth="1"/>
    <col min="10761" max="10761" width="13.42578125" style="87" customWidth="1"/>
    <col min="10762" max="10762" width="13.85546875" style="87" customWidth="1"/>
    <col min="10763" max="11008" width="8.85546875" style="87"/>
    <col min="11009" max="11009" width="0" style="87" hidden="1" customWidth="1"/>
    <col min="11010" max="11010" width="5.85546875" style="87" customWidth="1"/>
    <col min="11011" max="11011" width="44.140625" style="87" customWidth="1"/>
    <col min="11012" max="11012" width="9.140625" style="87" customWidth="1"/>
    <col min="11013" max="11014" width="13.42578125" style="87" customWidth="1"/>
    <col min="11015" max="11016" width="8.85546875" style="87" customWidth="1"/>
    <col min="11017" max="11017" width="13.42578125" style="87" customWidth="1"/>
    <col min="11018" max="11018" width="13.85546875" style="87" customWidth="1"/>
    <col min="11019" max="11264" width="8.85546875" style="87"/>
    <col min="11265" max="11265" width="0" style="87" hidden="1" customWidth="1"/>
    <col min="11266" max="11266" width="5.85546875" style="87" customWidth="1"/>
    <col min="11267" max="11267" width="44.140625" style="87" customWidth="1"/>
    <col min="11268" max="11268" width="9.140625" style="87" customWidth="1"/>
    <col min="11269" max="11270" width="13.42578125" style="87" customWidth="1"/>
    <col min="11271" max="11272" width="8.85546875" style="87" customWidth="1"/>
    <col min="11273" max="11273" width="13.42578125" style="87" customWidth="1"/>
    <col min="11274" max="11274" width="13.85546875" style="87" customWidth="1"/>
    <col min="11275" max="11520" width="8.85546875" style="87"/>
    <col min="11521" max="11521" width="0" style="87" hidden="1" customWidth="1"/>
    <col min="11522" max="11522" width="5.85546875" style="87" customWidth="1"/>
    <col min="11523" max="11523" width="44.140625" style="87" customWidth="1"/>
    <col min="11524" max="11524" width="9.140625" style="87" customWidth="1"/>
    <col min="11525" max="11526" width="13.42578125" style="87" customWidth="1"/>
    <col min="11527" max="11528" width="8.85546875" style="87" customWidth="1"/>
    <col min="11529" max="11529" width="13.42578125" style="87" customWidth="1"/>
    <col min="11530" max="11530" width="13.85546875" style="87" customWidth="1"/>
    <col min="11531" max="11776" width="8.85546875" style="87"/>
    <col min="11777" max="11777" width="0" style="87" hidden="1" customWidth="1"/>
    <col min="11778" max="11778" width="5.85546875" style="87" customWidth="1"/>
    <col min="11779" max="11779" width="44.140625" style="87" customWidth="1"/>
    <col min="11780" max="11780" width="9.140625" style="87" customWidth="1"/>
    <col min="11781" max="11782" width="13.42578125" style="87" customWidth="1"/>
    <col min="11783" max="11784" width="8.85546875" style="87" customWidth="1"/>
    <col min="11785" max="11785" width="13.42578125" style="87" customWidth="1"/>
    <col min="11786" max="11786" width="13.85546875" style="87" customWidth="1"/>
    <col min="11787" max="12032" width="8.85546875" style="87"/>
    <col min="12033" max="12033" width="0" style="87" hidden="1" customWidth="1"/>
    <col min="12034" max="12034" width="5.85546875" style="87" customWidth="1"/>
    <col min="12035" max="12035" width="44.140625" style="87" customWidth="1"/>
    <col min="12036" max="12036" width="9.140625" style="87" customWidth="1"/>
    <col min="12037" max="12038" width="13.42578125" style="87" customWidth="1"/>
    <col min="12039" max="12040" width="8.85546875" style="87" customWidth="1"/>
    <col min="12041" max="12041" width="13.42578125" style="87" customWidth="1"/>
    <col min="12042" max="12042" width="13.85546875" style="87" customWidth="1"/>
    <col min="12043" max="12288" width="8.85546875" style="87"/>
    <col min="12289" max="12289" width="0" style="87" hidden="1" customWidth="1"/>
    <col min="12290" max="12290" width="5.85546875" style="87" customWidth="1"/>
    <col min="12291" max="12291" width="44.140625" style="87" customWidth="1"/>
    <col min="12292" max="12292" width="9.140625" style="87" customWidth="1"/>
    <col min="12293" max="12294" width="13.42578125" style="87" customWidth="1"/>
    <col min="12295" max="12296" width="8.85546875" style="87" customWidth="1"/>
    <col min="12297" max="12297" width="13.42578125" style="87" customWidth="1"/>
    <col min="12298" max="12298" width="13.85546875" style="87" customWidth="1"/>
    <col min="12299" max="12544" width="8.85546875" style="87"/>
    <col min="12545" max="12545" width="0" style="87" hidden="1" customWidth="1"/>
    <col min="12546" max="12546" width="5.85546875" style="87" customWidth="1"/>
    <col min="12547" max="12547" width="44.140625" style="87" customWidth="1"/>
    <col min="12548" max="12548" width="9.140625" style="87" customWidth="1"/>
    <col min="12549" max="12550" width="13.42578125" style="87" customWidth="1"/>
    <col min="12551" max="12552" width="8.85546875" style="87" customWidth="1"/>
    <col min="12553" max="12553" width="13.42578125" style="87" customWidth="1"/>
    <col min="12554" max="12554" width="13.85546875" style="87" customWidth="1"/>
    <col min="12555" max="12800" width="8.85546875" style="87"/>
    <col min="12801" max="12801" width="0" style="87" hidden="1" customWidth="1"/>
    <col min="12802" max="12802" width="5.85546875" style="87" customWidth="1"/>
    <col min="12803" max="12803" width="44.140625" style="87" customWidth="1"/>
    <col min="12804" max="12804" width="9.140625" style="87" customWidth="1"/>
    <col min="12805" max="12806" width="13.42578125" style="87" customWidth="1"/>
    <col min="12807" max="12808" width="8.85546875" style="87" customWidth="1"/>
    <col min="12809" max="12809" width="13.42578125" style="87" customWidth="1"/>
    <col min="12810" max="12810" width="13.85546875" style="87" customWidth="1"/>
    <col min="12811" max="13056" width="8.85546875" style="87"/>
    <col min="13057" max="13057" width="0" style="87" hidden="1" customWidth="1"/>
    <col min="13058" max="13058" width="5.85546875" style="87" customWidth="1"/>
    <col min="13059" max="13059" width="44.140625" style="87" customWidth="1"/>
    <col min="13060" max="13060" width="9.140625" style="87" customWidth="1"/>
    <col min="13061" max="13062" width="13.42578125" style="87" customWidth="1"/>
    <col min="13063" max="13064" width="8.85546875" style="87" customWidth="1"/>
    <col min="13065" max="13065" width="13.42578125" style="87" customWidth="1"/>
    <col min="13066" max="13066" width="13.85546875" style="87" customWidth="1"/>
    <col min="13067" max="13312" width="8.85546875" style="87"/>
    <col min="13313" max="13313" width="0" style="87" hidden="1" customWidth="1"/>
    <col min="13314" max="13314" width="5.85546875" style="87" customWidth="1"/>
    <col min="13315" max="13315" width="44.140625" style="87" customWidth="1"/>
    <col min="13316" max="13316" width="9.140625" style="87" customWidth="1"/>
    <col min="13317" max="13318" width="13.42578125" style="87" customWidth="1"/>
    <col min="13319" max="13320" width="8.85546875" style="87" customWidth="1"/>
    <col min="13321" max="13321" width="13.42578125" style="87" customWidth="1"/>
    <col min="13322" max="13322" width="13.85546875" style="87" customWidth="1"/>
    <col min="13323" max="13568" width="8.85546875" style="87"/>
    <col min="13569" max="13569" width="0" style="87" hidden="1" customWidth="1"/>
    <col min="13570" max="13570" width="5.85546875" style="87" customWidth="1"/>
    <col min="13571" max="13571" width="44.140625" style="87" customWidth="1"/>
    <col min="13572" max="13572" width="9.140625" style="87" customWidth="1"/>
    <col min="13573" max="13574" width="13.42578125" style="87" customWidth="1"/>
    <col min="13575" max="13576" width="8.85546875" style="87" customWidth="1"/>
    <col min="13577" max="13577" width="13.42578125" style="87" customWidth="1"/>
    <col min="13578" max="13578" width="13.85546875" style="87" customWidth="1"/>
    <col min="13579" max="13824" width="8.85546875" style="87"/>
    <col min="13825" max="13825" width="0" style="87" hidden="1" customWidth="1"/>
    <col min="13826" max="13826" width="5.85546875" style="87" customWidth="1"/>
    <col min="13827" max="13827" width="44.140625" style="87" customWidth="1"/>
    <col min="13828" max="13828" width="9.140625" style="87" customWidth="1"/>
    <col min="13829" max="13830" width="13.42578125" style="87" customWidth="1"/>
    <col min="13831" max="13832" width="8.85546875" style="87" customWidth="1"/>
    <col min="13833" max="13833" width="13.42578125" style="87" customWidth="1"/>
    <col min="13834" max="13834" width="13.85546875" style="87" customWidth="1"/>
    <col min="13835" max="14080" width="8.85546875" style="87"/>
    <col min="14081" max="14081" width="0" style="87" hidden="1" customWidth="1"/>
    <col min="14082" max="14082" width="5.85546875" style="87" customWidth="1"/>
    <col min="14083" max="14083" width="44.140625" style="87" customWidth="1"/>
    <col min="14084" max="14084" width="9.140625" style="87" customWidth="1"/>
    <col min="14085" max="14086" width="13.42578125" style="87" customWidth="1"/>
    <col min="14087" max="14088" width="8.85546875" style="87" customWidth="1"/>
    <col min="14089" max="14089" width="13.42578125" style="87" customWidth="1"/>
    <col min="14090" max="14090" width="13.85546875" style="87" customWidth="1"/>
    <col min="14091" max="14336" width="8.85546875" style="87"/>
    <col min="14337" max="14337" width="0" style="87" hidden="1" customWidth="1"/>
    <col min="14338" max="14338" width="5.85546875" style="87" customWidth="1"/>
    <col min="14339" max="14339" width="44.140625" style="87" customWidth="1"/>
    <col min="14340" max="14340" width="9.140625" style="87" customWidth="1"/>
    <col min="14341" max="14342" width="13.42578125" style="87" customWidth="1"/>
    <col min="14343" max="14344" width="8.85546875" style="87" customWidth="1"/>
    <col min="14345" max="14345" width="13.42578125" style="87" customWidth="1"/>
    <col min="14346" max="14346" width="13.85546875" style="87" customWidth="1"/>
    <col min="14347" max="14592" width="8.85546875" style="87"/>
    <col min="14593" max="14593" width="0" style="87" hidden="1" customWidth="1"/>
    <col min="14594" max="14594" width="5.85546875" style="87" customWidth="1"/>
    <col min="14595" max="14595" width="44.140625" style="87" customWidth="1"/>
    <col min="14596" max="14596" width="9.140625" style="87" customWidth="1"/>
    <col min="14597" max="14598" width="13.42578125" style="87" customWidth="1"/>
    <col min="14599" max="14600" width="8.85546875" style="87" customWidth="1"/>
    <col min="14601" max="14601" width="13.42578125" style="87" customWidth="1"/>
    <col min="14602" max="14602" width="13.85546875" style="87" customWidth="1"/>
    <col min="14603" max="14848" width="8.85546875" style="87"/>
    <col min="14849" max="14849" width="0" style="87" hidden="1" customWidth="1"/>
    <col min="14850" max="14850" width="5.85546875" style="87" customWidth="1"/>
    <col min="14851" max="14851" width="44.140625" style="87" customWidth="1"/>
    <col min="14852" max="14852" width="9.140625" style="87" customWidth="1"/>
    <col min="14853" max="14854" width="13.42578125" style="87" customWidth="1"/>
    <col min="14855" max="14856" width="8.85546875" style="87" customWidth="1"/>
    <col min="14857" max="14857" width="13.42578125" style="87" customWidth="1"/>
    <col min="14858" max="14858" width="13.85546875" style="87" customWidth="1"/>
    <col min="14859" max="15104" width="8.85546875" style="87"/>
    <col min="15105" max="15105" width="0" style="87" hidden="1" customWidth="1"/>
    <col min="15106" max="15106" width="5.85546875" style="87" customWidth="1"/>
    <col min="15107" max="15107" width="44.140625" style="87" customWidth="1"/>
    <col min="15108" max="15108" width="9.140625" style="87" customWidth="1"/>
    <col min="15109" max="15110" width="13.42578125" style="87" customWidth="1"/>
    <col min="15111" max="15112" width="8.85546875" style="87" customWidth="1"/>
    <col min="15113" max="15113" width="13.42578125" style="87" customWidth="1"/>
    <col min="15114" max="15114" width="13.85546875" style="87" customWidth="1"/>
    <col min="15115" max="15360" width="8.85546875" style="87"/>
    <col min="15361" max="15361" width="0" style="87" hidden="1" customWidth="1"/>
    <col min="15362" max="15362" width="5.85546875" style="87" customWidth="1"/>
    <col min="15363" max="15363" width="44.140625" style="87" customWidth="1"/>
    <col min="15364" max="15364" width="9.140625" style="87" customWidth="1"/>
    <col min="15365" max="15366" width="13.42578125" style="87" customWidth="1"/>
    <col min="15367" max="15368" width="8.85546875" style="87" customWidth="1"/>
    <col min="15369" max="15369" width="13.42578125" style="87" customWidth="1"/>
    <col min="15370" max="15370" width="13.85546875" style="87" customWidth="1"/>
    <col min="15371" max="15616" width="8.85546875" style="87"/>
    <col min="15617" max="15617" width="0" style="87" hidden="1" customWidth="1"/>
    <col min="15618" max="15618" width="5.85546875" style="87" customWidth="1"/>
    <col min="15619" max="15619" width="44.140625" style="87" customWidth="1"/>
    <col min="15620" max="15620" width="9.140625" style="87" customWidth="1"/>
    <col min="15621" max="15622" width="13.42578125" style="87" customWidth="1"/>
    <col min="15623" max="15624" width="8.85546875" style="87" customWidth="1"/>
    <col min="15625" max="15625" width="13.42578125" style="87" customWidth="1"/>
    <col min="15626" max="15626" width="13.85546875" style="87" customWidth="1"/>
    <col min="15627" max="15872" width="8.85546875" style="87"/>
    <col min="15873" max="15873" width="0" style="87" hidden="1" customWidth="1"/>
    <col min="15874" max="15874" width="5.85546875" style="87" customWidth="1"/>
    <col min="15875" max="15875" width="44.140625" style="87" customWidth="1"/>
    <col min="15876" max="15876" width="9.140625" style="87" customWidth="1"/>
    <col min="15877" max="15878" width="13.42578125" style="87" customWidth="1"/>
    <col min="15879" max="15880" width="8.85546875" style="87" customWidth="1"/>
    <col min="15881" max="15881" width="13.42578125" style="87" customWidth="1"/>
    <col min="15882" max="15882" width="13.85546875" style="87" customWidth="1"/>
    <col min="15883" max="16128" width="8.85546875" style="87"/>
    <col min="16129" max="16129" width="0" style="87" hidden="1" customWidth="1"/>
    <col min="16130" max="16130" width="5.85546875" style="87" customWidth="1"/>
    <col min="16131" max="16131" width="44.140625" style="87" customWidth="1"/>
    <col min="16132" max="16132" width="9.140625" style="87" customWidth="1"/>
    <col min="16133" max="16134" width="13.42578125" style="87" customWidth="1"/>
    <col min="16135" max="16136" width="8.85546875" style="87" customWidth="1"/>
    <col min="16137" max="16137" width="13.42578125" style="87" customWidth="1"/>
    <col min="16138" max="16138" width="13.85546875" style="87" customWidth="1"/>
    <col min="16139" max="16384" width="8.85546875" style="87"/>
  </cols>
  <sheetData>
    <row r="1" spans="1:12" s="84" customFormat="1" ht="15" customHeight="1" x14ac:dyDescent="0.25">
      <c r="C1" s="85"/>
      <c r="D1" s="85"/>
      <c r="E1" s="86"/>
      <c r="F1" s="86"/>
    </row>
    <row r="2" spans="1:12" ht="25.5" customHeight="1" x14ac:dyDescent="0.2"/>
    <row r="3" spans="1:12" ht="18.75" x14ac:dyDescent="0.3">
      <c r="C3" s="373" t="s">
        <v>836</v>
      </c>
      <c r="D3" s="373"/>
      <c r="E3" s="373"/>
      <c r="F3" s="373"/>
    </row>
    <row r="4" spans="1:12" ht="21" customHeight="1" x14ac:dyDescent="0.25">
      <c r="C4" s="371" t="s">
        <v>837</v>
      </c>
      <c r="D4" s="371"/>
      <c r="E4" s="371"/>
      <c r="F4" s="371"/>
    </row>
    <row r="5" spans="1:12" ht="21" customHeight="1" x14ac:dyDescent="0.25">
      <c r="C5" s="372" t="s">
        <v>897</v>
      </c>
      <c r="D5" s="372"/>
      <c r="E5" s="372"/>
      <c r="F5" s="372"/>
    </row>
    <row r="6" spans="1:12" ht="21" customHeight="1" x14ac:dyDescent="0.25">
      <c r="C6" s="175"/>
      <c r="D6" s="175"/>
      <c r="E6" s="175"/>
      <c r="F6" s="175"/>
    </row>
    <row r="7" spans="1:12" ht="21" customHeight="1" x14ac:dyDescent="0.25">
      <c r="C7" s="175"/>
      <c r="D7" s="175"/>
      <c r="E7" s="175"/>
      <c r="F7" s="175"/>
    </row>
    <row r="8" spans="1:12" ht="13.5" customHeight="1" x14ac:dyDescent="0.25">
      <c r="D8" s="90" t="s">
        <v>1803</v>
      </c>
      <c r="E8" s="91"/>
      <c r="F8" s="92"/>
    </row>
    <row r="9" spans="1:12" ht="14.25" customHeight="1" x14ac:dyDescent="0.2">
      <c r="D9" s="93"/>
      <c r="E9" s="91"/>
      <c r="F9" s="92"/>
    </row>
    <row r="10" spans="1:12" s="94" customFormat="1" ht="32.450000000000003" customHeight="1" x14ac:dyDescent="0.25">
      <c r="B10" s="95" t="s">
        <v>4</v>
      </c>
      <c r="C10" s="95" t="s">
        <v>755</v>
      </c>
      <c r="D10" s="95" t="s">
        <v>10</v>
      </c>
      <c r="E10" s="96" t="s">
        <v>838</v>
      </c>
      <c r="F10" s="96" t="s">
        <v>839</v>
      </c>
      <c r="G10" s="368"/>
      <c r="H10" s="369"/>
      <c r="I10" s="369"/>
    </row>
    <row r="11" spans="1:12" s="94" customFormat="1" ht="32.450000000000003" customHeight="1" x14ac:dyDescent="0.25">
      <c r="B11" s="97">
        <v>1</v>
      </c>
      <c r="C11" s="98" t="s">
        <v>840</v>
      </c>
      <c r="D11" s="64" t="s">
        <v>841</v>
      </c>
      <c r="E11" s="99">
        <v>3195.8959930000001</v>
      </c>
      <c r="F11" s="99">
        <f>E11*1.2</f>
        <v>3835.0751915999999</v>
      </c>
      <c r="G11" s="100"/>
      <c r="H11" s="101"/>
      <c r="I11" s="102"/>
      <c r="J11" s="103"/>
    </row>
    <row r="12" spans="1:12" s="107" customFormat="1" ht="27" customHeight="1" x14ac:dyDescent="0.25">
      <c r="A12" s="104"/>
      <c r="B12" s="105">
        <v>2</v>
      </c>
      <c r="C12" s="98" t="s">
        <v>842</v>
      </c>
      <c r="D12" s="64" t="s">
        <v>841</v>
      </c>
      <c r="E12" s="99">
        <v>3934.2137055999997</v>
      </c>
      <c r="F12" s="99">
        <f>ROUND(E12*1.2,2)</f>
        <v>4721.0600000000004</v>
      </c>
      <c r="G12" s="100"/>
      <c r="H12" s="101"/>
      <c r="I12" s="106"/>
      <c r="J12" s="103"/>
      <c r="L12" s="94"/>
    </row>
    <row r="13" spans="1:12" s="107" customFormat="1" ht="26.25" customHeight="1" x14ac:dyDescent="0.25">
      <c r="A13" s="104"/>
      <c r="B13" s="97">
        <v>3</v>
      </c>
      <c r="C13" s="98" t="s">
        <v>843</v>
      </c>
      <c r="D13" s="64" t="s">
        <v>841</v>
      </c>
      <c r="E13" s="99">
        <v>6333.5761390000016</v>
      </c>
      <c r="F13" s="99">
        <f>E13*1.2</f>
        <v>7600.2913668000019</v>
      </c>
      <c r="H13" s="101"/>
      <c r="I13" s="106"/>
      <c r="J13" s="103"/>
      <c r="L13" s="94"/>
    </row>
    <row r="14" spans="1:12" s="107" customFormat="1" ht="26.25" customHeight="1" x14ac:dyDescent="0.25">
      <c r="A14" s="104"/>
      <c r="B14" s="124"/>
      <c r="C14" s="125"/>
      <c r="D14" s="126"/>
      <c r="E14" s="127"/>
      <c r="F14" s="127"/>
      <c r="H14" s="101"/>
      <c r="I14" s="106"/>
      <c r="J14" s="103"/>
      <c r="L14" s="94"/>
    </row>
    <row r="15" spans="1:12" ht="24" hidden="1" customHeight="1" x14ac:dyDescent="0.25">
      <c r="C15" s="84"/>
      <c r="D15" s="109"/>
      <c r="E15" s="84"/>
      <c r="F15" s="110"/>
    </row>
    <row r="16" spans="1:12" ht="24" hidden="1" customHeight="1" x14ac:dyDescent="0.25">
      <c r="C16" s="84"/>
      <c r="D16" s="109"/>
      <c r="E16" s="84"/>
      <c r="F16" s="110"/>
    </row>
    <row r="17" spans="3:6" ht="24" hidden="1" customHeight="1" x14ac:dyDescent="0.25">
      <c r="C17" s="84"/>
      <c r="D17" s="109"/>
      <c r="E17" s="84"/>
      <c r="F17" s="110"/>
    </row>
    <row r="18" spans="3:6" ht="24" hidden="1" customHeight="1" x14ac:dyDescent="0.25">
      <c r="C18" s="84"/>
      <c r="D18" s="109"/>
      <c r="E18" s="84"/>
      <c r="F18" s="110"/>
    </row>
    <row r="19" spans="3:6" ht="24" hidden="1" customHeight="1" x14ac:dyDescent="0.25">
      <c r="C19" s="84"/>
      <c r="D19" s="109"/>
      <c r="E19" s="84"/>
      <c r="F19" s="110"/>
    </row>
    <row r="20" spans="3:6" ht="24" hidden="1" customHeight="1" x14ac:dyDescent="0.25">
      <c r="C20" s="84"/>
      <c r="D20" s="109"/>
      <c r="E20" s="84"/>
      <c r="F20" s="110"/>
    </row>
    <row r="21" spans="3:6" ht="24" hidden="1" customHeight="1" x14ac:dyDescent="0.25">
      <c r="C21" s="84"/>
      <c r="D21" s="109"/>
      <c r="E21" s="84"/>
      <c r="F21" s="110"/>
    </row>
    <row r="22" spans="3:6" ht="24" hidden="1" customHeight="1" x14ac:dyDescent="0.25">
      <c r="C22" s="84"/>
      <c r="D22" s="109"/>
      <c r="E22" s="84"/>
      <c r="F22" s="110"/>
    </row>
    <row r="23" spans="3:6" ht="24" hidden="1" customHeight="1" x14ac:dyDescent="0.25">
      <c r="C23" s="84"/>
      <c r="D23" s="109"/>
      <c r="E23" s="84"/>
      <c r="F23" s="110"/>
    </row>
    <row r="24" spans="3:6" ht="24" hidden="1" customHeight="1" x14ac:dyDescent="0.25">
      <c r="C24" s="84"/>
      <c r="D24" s="109"/>
      <c r="E24" s="84"/>
      <c r="F24" s="110"/>
    </row>
    <row r="25" spans="3:6" ht="24" hidden="1" customHeight="1" x14ac:dyDescent="0.25">
      <c r="C25" s="84"/>
      <c r="D25" s="109"/>
      <c r="E25" s="84"/>
      <c r="F25" s="110"/>
    </row>
    <row r="26" spans="3:6" ht="24" hidden="1" customHeight="1" x14ac:dyDescent="0.25">
      <c r="C26" s="84"/>
      <c r="D26" s="109"/>
      <c r="E26" s="84"/>
      <c r="F26" s="110"/>
    </row>
    <row r="27" spans="3:6" ht="16.5" hidden="1" customHeight="1" x14ac:dyDescent="0.25">
      <c r="C27" s="370" t="s">
        <v>844</v>
      </c>
      <c r="D27" s="370"/>
      <c r="E27" s="370"/>
      <c r="F27" s="370"/>
    </row>
    <row r="28" spans="3:6" ht="16.5" hidden="1" customHeight="1" x14ac:dyDescent="0.25">
      <c r="C28" s="370" t="s">
        <v>845</v>
      </c>
      <c r="D28" s="370"/>
      <c r="E28" s="370"/>
      <c r="F28" s="370"/>
    </row>
    <row r="29" spans="3:6" ht="16.5" hidden="1" customHeight="1" x14ac:dyDescent="0.25">
      <c r="C29" s="370" t="s">
        <v>846</v>
      </c>
      <c r="D29" s="370"/>
      <c r="E29" s="370"/>
      <c r="F29" s="370"/>
    </row>
    <row r="30" spans="3:6" ht="24" hidden="1" customHeight="1" x14ac:dyDescent="0.2">
      <c r="C30" s="95" t="s">
        <v>755</v>
      </c>
      <c r="D30" s="95" t="s">
        <v>10</v>
      </c>
      <c r="E30" s="96" t="s">
        <v>847</v>
      </c>
      <c r="F30" s="96" t="s">
        <v>848</v>
      </c>
    </row>
    <row r="31" spans="3:6" ht="24" hidden="1" customHeight="1" x14ac:dyDescent="0.2">
      <c r="C31" s="98" t="s">
        <v>849</v>
      </c>
      <c r="D31" s="111" t="s">
        <v>850</v>
      </c>
      <c r="E31" s="99" t="e">
        <f>#REF!</f>
        <v>#REF!</v>
      </c>
      <c r="F31" s="99" t="e">
        <f>ROUND(E31*1.18,2)</f>
        <v>#REF!</v>
      </c>
    </row>
    <row r="32" spans="3:6" ht="24" hidden="1" customHeight="1" x14ac:dyDescent="0.2">
      <c r="C32" s="98" t="s">
        <v>851</v>
      </c>
      <c r="D32" s="111" t="s">
        <v>850</v>
      </c>
      <c r="E32" s="112" t="e">
        <f>#REF!</f>
        <v>#REF!</v>
      </c>
      <c r="F32" s="99" t="e">
        <f>ROUND(E32*1.18,2)</f>
        <v>#REF!</v>
      </c>
    </row>
    <row r="33" spans="3:6" ht="24" hidden="1" customHeight="1" x14ac:dyDescent="0.2">
      <c r="C33" s="98" t="s">
        <v>852</v>
      </c>
      <c r="D33" s="111" t="s">
        <v>850</v>
      </c>
      <c r="E33" s="99" t="e">
        <f>#REF!</f>
        <v>#REF!</v>
      </c>
      <c r="F33" s="99" t="e">
        <f t="shared" ref="F33:F62" si="0">ROUND(E33*1.18,2)</f>
        <v>#REF!</v>
      </c>
    </row>
    <row r="34" spans="3:6" ht="24" hidden="1" customHeight="1" x14ac:dyDescent="0.2">
      <c r="C34" s="98" t="s">
        <v>853</v>
      </c>
      <c r="D34" s="111" t="s">
        <v>850</v>
      </c>
      <c r="E34" s="99" t="e">
        <f>#REF!</f>
        <v>#REF!</v>
      </c>
      <c r="F34" s="99" t="e">
        <f t="shared" si="0"/>
        <v>#REF!</v>
      </c>
    </row>
    <row r="35" spans="3:6" ht="24" hidden="1" customHeight="1" x14ac:dyDescent="0.2">
      <c r="C35" s="98" t="s">
        <v>854</v>
      </c>
      <c r="D35" s="111" t="s">
        <v>850</v>
      </c>
      <c r="E35" s="99" t="e">
        <f>#REF!</f>
        <v>#REF!</v>
      </c>
      <c r="F35" s="99" t="e">
        <f t="shared" si="0"/>
        <v>#REF!</v>
      </c>
    </row>
    <row r="36" spans="3:6" ht="24" hidden="1" customHeight="1" x14ac:dyDescent="0.2">
      <c r="C36" s="98" t="s">
        <v>855</v>
      </c>
      <c r="D36" s="111" t="s">
        <v>850</v>
      </c>
      <c r="E36" s="99" t="e">
        <f>#REF!</f>
        <v>#REF!</v>
      </c>
      <c r="F36" s="99" t="e">
        <f t="shared" si="0"/>
        <v>#REF!</v>
      </c>
    </row>
    <row r="37" spans="3:6" ht="24" hidden="1" customHeight="1" x14ac:dyDescent="0.2">
      <c r="C37" s="98" t="s">
        <v>856</v>
      </c>
      <c r="D37" s="111" t="s">
        <v>850</v>
      </c>
      <c r="E37" s="99" t="e">
        <f>#REF!</f>
        <v>#REF!</v>
      </c>
      <c r="F37" s="99" t="e">
        <f t="shared" si="0"/>
        <v>#REF!</v>
      </c>
    </row>
    <row r="38" spans="3:6" ht="24" hidden="1" customHeight="1" x14ac:dyDescent="0.2">
      <c r="C38" s="98" t="s">
        <v>857</v>
      </c>
      <c r="D38" s="111" t="s">
        <v>850</v>
      </c>
      <c r="E38" s="99" t="e">
        <f>#REF!</f>
        <v>#REF!</v>
      </c>
      <c r="F38" s="99" t="e">
        <f t="shared" si="0"/>
        <v>#REF!</v>
      </c>
    </row>
    <row r="39" spans="3:6" ht="24" hidden="1" customHeight="1" x14ac:dyDescent="0.2">
      <c r="C39" s="98" t="s">
        <v>858</v>
      </c>
      <c r="D39" s="111" t="s">
        <v>850</v>
      </c>
      <c r="E39" s="99" t="e">
        <f>#REF!</f>
        <v>#REF!</v>
      </c>
      <c r="F39" s="99" t="e">
        <f t="shared" si="0"/>
        <v>#REF!</v>
      </c>
    </row>
    <row r="40" spans="3:6" ht="24" hidden="1" customHeight="1" x14ac:dyDescent="0.2">
      <c r="C40" s="98" t="s">
        <v>859</v>
      </c>
      <c r="D40" s="111" t="s">
        <v>850</v>
      </c>
      <c r="E40" s="99" t="e">
        <f>#REF!</f>
        <v>#REF!</v>
      </c>
      <c r="F40" s="99" t="e">
        <f t="shared" si="0"/>
        <v>#REF!</v>
      </c>
    </row>
    <row r="41" spans="3:6" ht="24" hidden="1" customHeight="1" x14ac:dyDescent="0.2">
      <c r="C41" s="98" t="s">
        <v>860</v>
      </c>
      <c r="D41" s="111" t="s">
        <v>850</v>
      </c>
      <c r="E41" s="99" t="e">
        <f>#REF!</f>
        <v>#REF!</v>
      </c>
      <c r="F41" s="99" t="e">
        <f t="shared" si="0"/>
        <v>#REF!</v>
      </c>
    </row>
    <row r="42" spans="3:6" ht="24" hidden="1" customHeight="1" x14ac:dyDescent="0.2">
      <c r="C42" s="98" t="s">
        <v>861</v>
      </c>
      <c r="D42" s="111" t="s">
        <v>850</v>
      </c>
      <c r="E42" s="99" t="e">
        <f>#REF!</f>
        <v>#REF!</v>
      </c>
      <c r="F42" s="99" t="e">
        <f t="shared" si="0"/>
        <v>#REF!</v>
      </c>
    </row>
    <row r="43" spans="3:6" ht="23.25" hidden="1" customHeight="1" x14ac:dyDescent="0.2">
      <c r="C43" s="98" t="s">
        <v>862</v>
      </c>
      <c r="D43" s="111" t="s">
        <v>850</v>
      </c>
      <c r="E43" s="99" t="e">
        <f>#REF!</f>
        <v>#REF!</v>
      </c>
      <c r="F43" s="99" t="e">
        <f t="shared" si="0"/>
        <v>#REF!</v>
      </c>
    </row>
    <row r="44" spans="3:6" ht="23.25" hidden="1" customHeight="1" x14ac:dyDescent="0.2">
      <c r="C44" s="98" t="s">
        <v>863</v>
      </c>
      <c r="D44" s="111" t="s">
        <v>850</v>
      </c>
      <c r="E44" s="99" t="e">
        <f>#REF!</f>
        <v>#REF!</v>
      </c>
      <c r="F44" s="99" t="e">
        <f t="shared" si="0"/>
        <v>#REF!</v>
      </c>
    </row>
    <row r="45" spans="3:6" ht="23.25" hidden="1" customHeight="1" x14ac:dyDescent="0.2">
      <c r="C45" s="113" t="s">
        <v>864</v>
      </c>
      <c r="D45" s="111" t="s">
        <v>850</v>
      </c>
      <c r="E45" s="114" t="e">
        <f>#REF!</f>
        <v>#REF!</v>
      </c>
      <c r="F45" s="99" t="e">
        <f t="shared" si="0"/>
        <v>#REF!</v>
      </c>
    </row>
    <row r="46" spans="3:6" ht="23.25" hidden="1" customHeight="1" x14ac:dyDescent="0.2">
      <c r="C46" s="113" t="s">
        <v>865</v>
      </c>
      <c r="D46" s="111" t="s">
        <v>850</v>
      </c>
      <c r="E46" s="114" t="e">
        <f>#REF!</f>
        <v>#REF!</v>
      </c>
      <c r="F46" s="99" t="e">
        <f t="shared" si="0"/>
        <v>#REF!</v>
      </c>
    </row>
    <row r="47" spans="3:6" ht="23.25" hidden="1" customHeight="1" x14ac:dyDescent="0.2">
      <c r="C47" s="113" t="s">
        <v>866</v>
      </c>
      <c r="D47" s="111" t="s">
        <v>850</v>
      </c>
      <c r="E47" s="114" t="e">
        <f>#REF!</f>
        <v>#REF!</v>
      </c>
      <c r="F47" s="99" t="e">
        <f t="shared" si="0"/>
        <v>#REF!</v>
      </c>
    </row>
    <row r="48" spans="3:6" ht="23.25" hidden="1" customHeight="1" x14ac:dyDescent="0.2">
      <c r="C48" s="113" t="s">
        <v>867</v>
      </c>
      <c r="D48" s="111" t="s">
        <v>850</v>
      </c>
      <c r="E48" s="114" t="e">
        <f>#REF!</f>
        <v>#REF!</v>
      </c>
      <c r="F48" s="99" t="e">
        <f t="shared" si="0"/>
        <v>#REF!</v>
      </c>
    </row>
    <row r="49" spans="3:6" ht="23.25" hidden="1" customHeight="1" x14ac:dyDescent="0.2">
      <c r="C49" s="113" t="s">
        <v>868</v>
      </c>
      <c r="D49" s="111" t="s">
        <v>850</v>
      </c>
      <c r="E49" s="114" t="e">
        <f>#REF!</f>
        <v>#REF!</v>
      </c>
      <c r="F49" s="99" t="e">
        <f t="shared" si="0"/>
        <v>#REF!</v>
      </c>
    </row>
    <row r="50" spans="3:6" ht="23.25" hidden="1" customHeight="1" x14ac:dyDescent="0.2">
      <c r="C50" s="113" t="s">
        <v>869</v>
      </c>
      <c r="D50" s="111" t="s">
        <v>850</v>
      </c>
      <c r="E50" s="114" t="e">
        <f>#REF!</f>
        <v>#REF!</v>
      </c>
      <c r="F50" s="99" t="e">
        <f t="shared" si="0"/>
        <v>#REF!</v>
      </c>
    </row>
    <row r="51" spans="3:6" ht="23.25" hidden="1" customHeight="1" x14ac:dyDescent="0.2">
      <c r="C51" s="113" t="s">
        <v>870</v>
      </c>
      <c r="D51" s="111" t="s">
        <v>850</v>
      </c>
      <c r="E51" s="114" t="e">
        <f>#REF!</f>
        <v>#REF!</v>
      </c>
      <c r="F51" s="99" t="e">
        <f t="shared" si="0"/>
        <v>#REF!</v>
      </c>
    </row>
    <row r="52" spans="3:6" ht="23.25" hidden="1" customHeight="1" x14ac:dyDescent="0.2">
      <c r="C52" s="113" t="s">
        <v>871</v>
      </c>
      <c r="D52" s="111" t="s">
        <v>850</v>
      </c>
      <c r="E52" s="114" t="e">
        <f>#REF!</f>
        <v>#REF!</v>
      </c>
      <c r="F52" s="99" t="e">
        <f t="shared" si="0"/>
        <v>#REF!</v>
      </c>
    </row>
    <row r="53" spans="3:6" ht="23.25" hidden="1" customHeight="1" x14ac:dyDescent="0.2">
      <c r="C53" s="113" t="s">
        <v>872</v>
      </c>
      <c r="D53" s="111" t="s">
        <v>850</v>
      </c>
      <c r="E53" s="114" t="e">
        <f>#REF!</f>
        <v>#REF!</v>
      </c>
      <c r="F53" s="99" t="e">
        <f t="shared" si="0"/>
        <v>#REF!</v>
      </c>
    </row>
    <row r="54" spans="3:6" ht="23.25" hidden="1" customHeight="1" x14ac:dyDescent="0.2">
      <c r="C54" s="113" t="s">
        <v>873</v>
      </c>
      <c r="D54" s="111" t="s">
        <v>850</v>
      </c>
      <c r="E54" s="114" t="e">
        <f>#REF!</f>
        <v>#REF!</v>
      </c>
      <c r="F54" s="99" t="e">
        <f t="shared" si="0"/>
        <v>#REF!</v>
      </c>
    </row>
    <row r="55" spans="3:6" ht="23.25" hidden="1" customHeight="1" x14ac:dyDescent="0.2">
      <c r="C55" s="113" t="s">
        <v>874</v>
      </c>
      <c r="D55" s="111" t="s">
        <v>850</v>
      </c>
      <c r="E55" s="114" t="e">
        <f>#REF!</f>
        <v>#REF!</v>
      </c>
      <c r="F55" s="99" t="e">
        <f t="shared" si="0"/>
        <v>#REF!</v>
      </c>
    </row>
    <row r="56" spans="3:6" ht="23.25" hidden="1" customHeight="1" x14ac:dyDescent="0.2">
      <c r="C56" s="113" t="s">
        <v>875</v>
      </c>
      <c r="D56" s="111" t="s">
        <v>850</v>
      </c>
      <c r="E56" s="114" t="e">
        <f>#REF!</f>
        <v>#REF!</v>
      </c>
      <c r="F56" s="99" t="e">
        <f t="shared" si="0"/>
        <v>#REF!</v>
      </c>
    </row>
    <row r="57" spans="3:6" ht="23.25" hidden="1" customHeight="1" x14ac:dyDescent="0.2">
      <c r="C57" s="113" t="s">
        <v>876</v>
      </c>
      <c r="D57" s="111" t="s">
        <v>850</v>
      </c>
      <c r="E57" s="114" t="e">
        <f>#REF!</f>
        <v>#REF!</v>
      </c>
      <c r="F57" s="99" t="e">
        <f t="shared" si="0"/>
        <v>#REF!</v>
      </c>
    </row>
    <row r="58" spans="3:6" ht="23.25" hidden="1" customHeight="1" x14ac:dyDescent="0.2">
      <c r="C58" s="113" t="s">
        <v>877</v>
      </c>
      <c r="D58" s="111" t="s">
        <v>850</v>
      </c>
      <c r="E58" s="114" t="e">
        <f>#REF!</f>
        <v>#REF!</v>
      </c>
      <c r="F58" s="99" t="e">
        <f t="shared" si="0"/>
        <v>#REF!</v>
      </c>
    </row>
    <row r="59" spans="3:6" ht="23.25" hidden="1" customHeight="1" x14ac:dyDescent="0.2">
      <c r="C59" s="113" t="s">
        <v>878</v>
      </c>
      <c r="D59" s="111" t="s">
        <v>850</v>
      </c>
      <c r="E59" s="114" t="e">
        <f>#REF!</f>
        <v>#REF!</v>
      </c>
      <c r="F59" s="99" t="e">
        <f t="shared" si="0"/>
        <v>#REF!</v>
      </c>
    </row>
    <row r="60" spans="3:6" ht="23.25" hidden="1" customHeight="1" x14ac:dyDescent="0.2">
      <c r="C60" s="113" t="s">
        <v>879</v>
      </c>
      <c r="D60" s="111" t="s">
        <v>850</v>
      </c>
      <c r="E60" s="114" t="e">
        <f>#REF!</f>
        <v>#REF!</v>
      </c>
      <c r="F60" s="99" t="e">
        <f t="shared" si="0"/>
        <v>#REF!</v>
      </c>
    </row>
    <row r="61" spans="3:6" ht="23.25" hidden="1" customHeight="1" x14ac:dyDescent="0.2">
      <c r="C61" s="113" t="e">
        <f>#REF!</f>
        <v>#REF!</v>
      </c>
      <c r="D61" s="111" t="s">
        <v>850</v>
      </c>
      <c r="E61" s="114" t="e">
        <f>#REF!</f>
        <v>#REF!</v>
      </c>
      <c r="F61" s="99" t="e">
        <f t="shared" si="0"/>
        <v>#REF!</v>
      </c>
    </row>
    <row r="62" spans="3:6" ht="23.25" hidden="1" customHeight="1" x14ac:dyDescent="0.2">
      <c r="C62" s="113" t="e">
        <f>#REF!</f>
        <v>#REF!</v>
      </c>
      <c r="D62" s="111" t="s">
        <v>850</v>
      </c>
      <c r="E62" s="114" t="e">
        <f>#REF!</f>
        <v>#REF!</v>
      </c>
      <c r="F62" s="99" t="e">
        <f t="shared" si="0"/>
        <v>#REF!</v>
      </c>
    </row>
    <row r="63" spans="3:6" hidden="1" x14ac:dyDescent="0.2"/>
    <row r="64" spans="3:6" ht="25.5" hidden="1" x14ac:dyDescent="0.2">
      <c r="C64" s="108" t="s">
        <v>880</v>
      </c>
    </row>
    <row r="65" spans="3:3" ht="25.5" hidden="1" x14ac:dyDescent="0.2">
      <c r="C65" s="108" t="s">
        <v>881</v>
      </c>
    </row>
    <row r="66" spans="3:3" hidden="1" x14ac:dyDescent="0.2"/>
  </sheetData>
  <mergeCells count="7">
    <mergeCell ref="C4:F4"/>
    <mergeCell ref="C5:F5"/>
    <mergeCell ref="C3:F3"/>
    <mergeCell ref="G10:I10"/>
    <mergeCell ref="C27:F27"/>
    <mergeCell ref="C28:F28"/>
    <mergeCell ref="C29:F2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6" sqref="A16:XFD18"/>
    </sheetView>
  </sheetViews>
  <sheetFormatPr defaultRowHeight="15" x14ac:dyDescent="0.25"/>
  <cols>
    <col min="2" max="2" width="19.140625" customWidth="1"/>
    <col min="4" max="4" width="19.5703125" customWidth="1"/>
    <col min="5" max="5" width="16" style="130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customHeight="1" x14ac:dyDescent="0.25">
      <c r="A3" s="329" t="s">
        <v>752</v>
      </c>
      <c r="B3" s="329"/>
      <c r="C3" s="329"/>
      <c r="D3" s="329"/>
      <c r="E3" s="329"/>
    </row>
    <row r="4" spans="1:5" ht="15.75" x14ac:dyDescent="0.25">
      <c r="A4" s="329" t="s">
        <v>899</v>
      </c>
      <c r="B4" s="329"/>
      <c r="C4" s="329"/>
      <c r="D4" s="329"/>
      <c r="E4" s="329"/>
    </row>
    <row r="5" spans="1:5" ht="15.75" customHeight="1" x14ac:dyDescent="0.25">
      <c r="A5" s="329" t="s">
        <v>754</v>
      </c>
      <c r="B5" s="329"/>
      <c r="C5" s="329"/>
      <c r="D5" s="329"/>
      <c r="E5" s="329"/>
    </row>
    <row r="6" spans="1:5" ht="15.75" customHeight="1" x14ac:dyDescent="0.25">
      <c r="A6" s="329" t="s">
        <v>897</v>
      </c>
      <c r="B6" s="329"/>
      <c r="C6" s="329"/>
      <c r="D6" s="329"/>
      <c r="E6" s="329"/>
    </row>
    <row r="7" spans="1:5" ht="15.75" customHeight="1" x14ac:dyDescent="0.25">
      <c r="A7" s="44"/>
      <c r="B7" s="122" t="s">
        <v>971</v>
      </c>
      <c r="C7" s="44"/>
      <c r="D7" s="351"/>
      <c r="E7" s="351"/>
    </row>
    <row r="9" spans="1:5" ht="25.5" x14ac:dyDescent="0.25">
      <c r="A9" s="115" t="s">
        <v>4</v>
      </c>
      <c r="B9" s="115" t="s">
        <v>755</v>
      </c>
      <c r="C9" s="115" t="s">
        <v>10</v>
      </c>
      <c r="D9" s="116" t="s">
        <v>757</v>
      </c>
      <c r="E9" s="128" t="s">
        <v>758</v>
      </c>
    </row>
    <row r="10" spans="1:5" x14ac:dyDescent="0.25">
      <c r="A10" s="5">
        <v>1</v>
      </c>
      <c r="B10" s="5" t="s">
        <v>882</v>
      </c>
      <c r="C10" s="5">
        <v>0.64</v>
      </c>
      <c r="D10" s="8">
        <v>8555.2242204853264</v>
      </c>
      <c r="E10" s="8">
        <f>ROUND(D10*1.2,2)</f>
        <v>10266.27</v>
      </c>
    </row>
    <row r="11" spans="1:5" x14ac:dyDescent="0.25">
      <c r="A11" s="5">
        <v>2</v>
      </c>
      <c r="B11" s="5" t="s">
        <v>883</v>
      </c>
      <c r="C11" s="5">
        <v>0.53600000000000003</v>
      </c>
      <c r="D11" s="8">
        <v>7498.0755789910618</v>
      </c>
      <c r="E11" s="8">
        <f t="shared" ref="E11:E14" si="0">D11*1.2</f>
        <v>8997.690694789273</v>
      </c>
    </row>
    <row r="12" spans="1:5" x14ac:dyDescent="0.25">
      <c r="A12" s="5">
        <v>3</v>
      </c>
      <c r="B12" s="5" t="s">
        <v>884</v>
      </c>
      <c r="C12" s="5">
        <v>0.64</v>
      </c>
      <c r="D12" s="8">
        <v>8636.4480780330432</v>
      </c>
      <c r="E12" s="8">
        <f t="shared" si="0"/>
        <v>10363.737693639652</v>
      </c>
    </row>
    <row r="13" spans="1:5" x14ac:dyDescent="0.25">
      <c r="A13" s="5">
        <v>4</v>
      </c>
      <c r="B13" s="5" t="s">
        <v>885</v>
      </c>
      <c r="C13" s="5">
        <v>0.79</v>
      </c>
      <c r="D13" s="8">
        <v>10311.235341849793</v>
      </c>
      <c r="E13" s="8">
        <f t="shared" si="0"/>
        <v>12373.482410219751</v>
      </c>
    </row>
    <row r="14" spans="1:5" x14ac:dyDescent="0.25">
      <c r="A14" s="5">
        <v>5</v>
      </c>
      <c r="B14" s="5" t="s">
        <v>1804</v>
      </c>
      <c r="C14" s="5">
        <v>0.79</v>
      </c>
      <c r="D14" s="8">
        <v>11393.64890385433</v>
      </c>
      <c r="E14" s="8">
        <f t="shared" si="0"/>
        <v>13672.378684625195</v>
      </c>
    </row>
  </sheetData>
  <mergeCells count="5">
    <mergeCell ref="D7:E7"/>
    <mergeCell ref="A6:E6"/>
    <mergeCell ref="A3:E3"/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A18" sqref="A18:XFD20"/>
    </sheetView>
  </sheetViews>
  <sheetFormatPr defaultRowHeight="15" x14ac:dyDescent="0.25"/>
  <cols>
    <col min="1" max="1" width="19.140625" customWidth="1"/>
    <col min="2" max="2" width="18.42578125" customWidth="1"/>
    <col min="3" max="3" width="20.42578125" customWidth="1"/>
    <col min="4" max="4" width="20.85546875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customHeight="1" x14ac:dyDescent="0.25">
      <c r="A3" s="329" t="s">
        <v>752</v>
      </c>
      <c r="B3" s="329"/>
      <c r="C3" s="329"/>
      <c r="D3" s="329"/>
      <c r="E3" s="329"/>
    </row>
    <row r="4" spans="1:5" ht="15.75" customHeight="1" x14ac:dyDescent="0.25">
      <c r="A4" s="329" t="s">
        <v>909</v>
      </c>
      <c r="B4" s="329"/>
      <c r="C4" s="329"/>
      <c r="D4" s="329"/>
      <c r="E4" s="329"/>
    </row>
    <row r="5" spans="1:5" ht="15.75" x14ac:dyDescent="0.25">
      <c r="A5" s="329" t="s">
        <v>754</v>
      </c>
      <c r="B5" s="329"/>
      <c r="C5" s="329"/>
      <c r="D5" s="329"/>
      <c r="E5" s="329"/>
    </row>
    <row r="6" spans="1:5" ht="15.75" x14ac:dyDescent="0.25">
      <c r="A6" s="329" t="s">
        <v>897</v>
      </c>
      <c r="B6" s="329"/>
      <c r="C6" s="329"/>
      <c r="D6" s="329"/>
      <c r="E6" s="329"/>
    </row>
    <row r="7" spans="1:5" ht="15.75" x14ac:dyDescent="0.25">
      <c r="A7" s="44"/>
      <c r="B7" s="238" t="s">
        <v>1805</v>
      </c>
      <c r="C7" s="44"/>
      <c r="D7" s="351"/>
      <c r="E7" s="351"/>
    </row>
    <row r="9" spans="1:5" x14ac:dyDescent="0.25">
      <c r="A9" s="135" t="s">
        <v>9</v>
      </c>
      <c r="B9" s="135" t="s">
        <v>756</v>
      </c>
      <c r="C9" s="135" t="s">
        <v>900</v>
      </c>
      <c r="D9" s="375" t="s">
        <v>901</v>
      </c>
      <c r="E9" s="376"/>
    </row>
    <row r="10" spans="1:5" x14ac:dyDescent="0.25">
      <c r="A10" s="132" t="s">
        <v>902</v>
      </c>
      <c r="B10" s="133">
        <v>0.02</v>
      </c>
      <c r="C10" s="134">
        <v>810.02612421977187</v>
      </c>
      <c r="D10" s="374">
        <f>ROUND(C10*1.2,2)</f>
        <v>972.03</v>
      </c>
      <c r="E10" s="374"/>
    </row>
    <row r="11" spans="1:5" x14ac:dyDescent="0.25">
      <c r="A11" s="132" t="s">
        <v>903</v>
      </c>
      <c r="B11" s="133">
        <v>0.02</v>
      </c>
      <c r="C11" s="134">
        <v>1447.8950574818996</v>
      </c>
      <c r="D11" s="374">
        <f t="shared" ref="D11:D16" si="0">ROUND(C11*1.2,2)</f>
        <v>1737.47</v>
      </c>
      <c r="E11" s="374"/>
    </row>
    <row r="12" spans="1:5" x14ac:dyDescent="0.25">
      <c r="A12" s="132" t="s">
        <v>904</v>
      </c>
      <c r="B12" s="133">
        <v>1.7000000000000001E-2</v>
      </c>
      <c r="C12" s="134">
        <v>747.75234140620091</v>
      </c>
      <c r="D12" s="374">
        <f t="shared" si="0"/>
        <v>897.3</v>
      </c>
      <c r="E12" s="374"/>
    </row>
    <row r="13" spans="1:5" x14ac:dyDescent="0.25">
      <c r="A13" s="132" t="s">
        <v>905</v>
      </c>
      <c r="B13" s="133">
        <v>0.02</v>
      </c>
      <c r="C13" s="134">
        <v>1423.0077461405976</v>
      </c>
      <c r="D13" s="374">
        <f t="shared" si="0"/>
        <v>1707.61</v>
      </c>
      <c r="E13" s="374"/>
    </row>
    <row r="14" spans="1:5" x14ac:dyDescent="0.25">
      <c r="A14" s="132" t="s">
        <v>906</v>
      </c>
      <c r="B14" s="133">
        <v>2.7E-2</v>
      </c>
      <c r="C14" s="134">
        <v>930.6291673081754</v>
      </c>
      <c r="D14" s="374">
        <f t="shared" si="0"/>
        <v>1116.76</v>
      </c>
      <c r="E14" s="374"/>
    </row>
    <row r="15" spans="1:5" x14ac:dyDescent="0.25">
      <c r="A15" s="132" t="s">
        <v>907</v>
      </c>
      <c r="B15" s="133">
        <v>3.5000000000000003E-2</v>
      </c>
      <c r="C15" s="134">
        <v>1060.5191855780349</v>
      </c>
      <c r="D15" s="374">
        <f t="shared" si="0"/>
        <v>1272.6199999999999</v>
      </c>
      <c r="E15" s="374"/>
    </row>
    <row r="16" spans="1:5" x14ac:dyDescent="0.25">
      <c r="A16" s="132" t="s">
        <v>908</v>
      </c>
      <c r="B16" s="133">
        <v>0.05</v>
      </c>
      <c r="C16" s="134">
        <v>1426.6331062044364</v>
      </c>
      <c r="D16" s="374">
        <f t="shared" si="0"/>
        <v>1711.96</v>
      </c>
      <c r="E16" s="374"/>
    </row>
  </sheetData>
  <mergeCells count="13">
    <mergeCell ref="D13:E13"/>
    <mergeCell ref="D14:E14"/>
    <mergeCell ref="D15:E15"/>
    <mergeCell ref="D16:E16"/>
    <mergeCell ref="D7:E7"/>
    <mergeCell ref="D9:E9"/>
    <mergeCell ref="D10:E10"/>
    <mergeCell ref="D11:E11"/>
    <mergeCell ref="D12:E12"/>
    <mergeCell ref="A6:E6"/>
    <mergeCell ref="A3:E3"/>
    <mergeCell ref="A4:E4"/>
    <mergeCell ref="A5:E5"/>
  </mergeCells>
  <pageMargins left="0.7" right="0.7" top="0.75" bottom="0.75" header="0.3" footer="0.3"/>
  <pageSetup paperSize="9" scale="9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5" sqref="A15:XFD17"/>
    </sheetView>
  </sheetViews>
  <sheetFormatPr defaultRowHeight="15" x14ac:dyDescent="0.25"/>
  <cols>
    <col min="1" max="1" width="28" customWidth="1"/>
    <col min="2" max="2" width="18.7109375" customWidth="1"/>
    <col min="3" max="3" width="21" customWidth="1"/>
    <col min="4" max="4" width="19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x14ac:dyDescent="0.25">
      <c r="A3" s="329" t="s">
        <v>752</v>
      </c>
      <c r="B3" s="329"/>
      <c r="C3" s="329"/>
      <c r="D3" s="329"/>
      <c r="E3" s="329"/>
    </row>
    <row r="4" spans="1:5" ht="15.75" x14ac:dyDescent="0.25">
      <c r="A4" s="329" t="s">
        <v>914</v>
      </c>
      <c r="B4" s="329"/>
      <c r="C4" s="329"/>
      <c r="D4" s="329"/>
      <c r="E4" s="329"/>
    </row>
    <row r="5" spans="1:5" ht="15.75" customHeight="1" x14ac:dyDescent="0.25">
      <c r="A5" s="329" t="s">
        <v>754</v>
      </c>
      <c r="B5" s="329"/>
      <c r="C5" s="329"/>
      <c r="D5" s="329"/>
      <c r="E5" s="329"/>
    </row>
    <row r="6" spans="1:5" ht="15.75" x14ac:dyDescent="0.25">
      <c r="A6" s="329" t="s">
        <v>897</v>
      </c>
      <c r="B6" s="329"/>
      <c r="C6" s="329"/>
      <c r="D6" s="329"/>
      <c r="E6" s="329"/>
    </row>
    <row r="7" spans="1:5" ht="15.75" x14ac:dyDescent="0.25">
      <c r="A7" s="44"/>
      <c r="B7" s="122" t="s">
        <v>889</v>
      </c>
      <c r="C7" s="44"/>
      <c r="D7" s="351"/>
      <c r="E7" s="351"/>
    </row>
    <row r="9" spans="1:5" x14ac:dyDescent="0.25">
      <c r="A9" s="135" t="s">
        <v>9</v>
      </c>
      <c r="B9" s="135" t="s">
        <v>756</v>
      </c>
      <c r="C9" s="135" t="s">
        <v>900</v>
      </c>
      <c r="D9" s="375" t="s">
        <v>901</v>
      </c>
      <c r="E9" s="376"/>
    </row>
    <row r="10" spans="1:5" x14ac:dyDescent="0.25">
      <c r="A10" s="132" t="s">
        <v>910</v>
      </c>
      <c r="B10" s="133">
        <v>0.6</v>
      </c>
      <c r="C10" s="134">
        <v>25156.054093350442</v>
      </c>
      <c r="D10" s="377">
        <f>ROUND(C10*1.2,2)</f>
        <v>30187.26</v>
      </c>
      <c r="E10" s="378">
        <f>ROUND(D10*1.2,2)</f>
        <v>36224.71</v>
      </c>
    </row>
    <row r="11" spans="1:5" x14ac:dyDescent="0.25">
      <c r="A11" s="132" t="s">
        <v>911</v>
      </c>
      <c r="B11" s="133">
        <v>0.17</v>
      </c>
      <c r="C11" s="134">
        <v>5896.2325313766405</v>
      </c>
      <c r="D11" s="377">
        <f t="shared" ref="D11:E11" si="0">ROUND(C11*1.2,2)</f>
        <v>7075.48</v>
      </c>
      <c r="E11" s="378">
        <f t="shared" si="0"/>
        <v>8490.58</v>
      </c>
    </row>
    <row r="12" spans="1:5" x14ac:dyDescent="0.25">
      <c r="A12" s="132" t="s">
        <v>912</v>
      </c>
      <c r="B12" s="133">
        <v>0.15</v>
      </c>
      <c r="C12" s="134">
        <v>4676.7962226702848</v>
      </c>
      <c r="D12" s="377">
        <f t="shared" ref="D12:E12" si="1">ROUND(C12*1.2,2)</f>
        <v>5612.16</v>
      </c>
      <c r="E12" s="378">
        <f t="shared" si="1"/>
        <v>6734.59</v>
      </c>
    </row>
    <row r="13" spans="1:5" x14ac:dyDescent="0.25">
      <c r="A13" s="132" t="s">
        <v>913</v>
      </c>
      <c r="B13" s="133">
        <v>0.1</v>
      </c>
      <c r="C13" s="134">
        <v>3892.6978473145741</v>
      </c>
      <c r="D13" s="377">
        <f t="shared" ref="D13:E13" si="2">ROUND(C13*1.2,2)</f>
        <v>4671.24</v>
      </c>
      <c r="E13" s="378">
        <f t="shared" si="2"/>
        <v>5605.49</v>
      </c>
    </row>
  </sheetData>
  <mergeCells count="10">
    <mergeCell ref="A3:E3"/>
    <mergeCell ref="A4:E4"/>
    <mergeCell ref="A5:E5"/>
    <mergeCell ref="A6:E6"/>
    <mergeCell ref="D7:E7"/>
    <mergeCell ref="D9:E9"/>
    <mergeCell ref="D10:E10"/>
    <mergeCell ref="D11:E11"/>
    <mergeCell ref="D12:E12"/>
    <mergeCell ref="D13:E1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19" sqref="A19:XFD21"/>
    </sheetView>
  </sheetViews>
  <sheetFormatPr defaultRowHeight="15" x14ac:dyDescent="0.25"/>
  <cols>
    <col min="1" max="1" width="27.42578125" customWidth="1"/>
    <col min="2" max="2" width="18.7109375" customWidth="1"/>
    <col min="3" max="3" width="17.7109375" customWidth="1"/>
    <col min="4" max="4" width="20.85546875" customWidth="1"/>
    <col min="5" max="5" width="22.85546875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x14ac:dyDescent="0.25">
      <c r="A3" s="329" t="s">
        <v>752</v>
      </c>
      <c r="B3" s="329"/>
      <c r="C3" s="329"/>
      <c r="D3" s="329"/>
      <c r="E3" s="329"/>
    </row>
    <row r="4" spans="1:5" ht="15.75" x14ac:dyDescent="0.25">
      <c r="A4" s="329" t="s">
        <v>929</v>
      </c>
      <c r="B4" s="329"/>
      <c r="C4" s="329"/>
      <c r="D4" s="329"/>
      <c r="E4" s="329"/>
    </row>
    <row r="5" spans="1:5" ht="15.75" x14ac:dyDescent="0.25">
      <c r="A5" s="329" t="s">
        <v>754</v>
      </c>
      <c r="B5" s="329"/>
      <c r="C5" s="329"/>
      <c r="D5" s="329"/>
      <c r="E5" s="329"/>
    </row>
    <row r="6" spans="1:5" ht="15.75" x14ac:dyDescent="0.25">
      <c r="A6" s="329" t="s">
        <v>897</v>
      </c>
      <c r="B6" s="329"/>
      <c r="C6" s="329"/>
      <c r="D6" s="329"/>
      <c r="E6" s="329"/>
    </row>
    <row r="7" spans="1:5" ht="15.75" x14ac:dyDescent="0.25">
      <c r="A7" s="44"/>
      <c r="B7" s="122" t="s">
        <v>889</v>
      </c>
      <c r="C7" s="44"/>
      <c r="D7" s="351"/>
      <c r="E7" s="351"/>
    </row>
    <row r="9" spans="1:5" x14ac:dyDescent="0.25">
      <c r="A9" s="135" t="s">
        <v>9</v>
      </c>
      <c r="B9" s="135" t="s">
        <v>915</v>
      </c>
      <c r="C9" s="135" t="s">
        <v>756</v>
      </c>
      <c r="D9" s="135" t="s">
        <v>900</v>
      </c>
      <c r="E9" s="135" t="s">
        <v>901</v>
      </c>
    </row>
    <row r="10" spans="1:5" x14ac:dyDescent="0.25">
      <c r="A10" s="131" t="s">
        <v>916</v>
      </c>
      <c r="B10" s="131" t="s">
        <v>917</v>
      </c>
      <c r="C10" s="131">
        <v>1.2</v>
      </c>
      <c r="D10" s="134">
        <v>39204.715512812392</v>
      </c>
      <c r="E10" s="134">
        <f>ROUND(D10*1.2,2)</f>
        <v>47045.66</v>
      </c>
    </row>
    <row r="11" spans="1:5" x14ac:dyDescent="0.25">
      <c r="A11" s="131" t="s">
        <v>918</v>
      </c>
      <c r="B11" s="131" t="s">
        <v>919</v>
      </c>
      <c r="C11" s="131">
        <v>1.2</v>
      </c>
      <c r="D11" s="134">
        <v>47182.487609720687</v>
      </c>
      <c r="E11" s="134">
        <f t="shared" ref="E11:E17" si="0">ROUND(D11*1.2,2)</f>
        <v>56618.99</v>
      </c>
    </row>
    <row r="12" spans="1:5" x14ac:dyDescent="0.25">
      <c r="A12" s="131" t="s">
        <v>920</v>
      </c>
      <c r="B12" s="131" t="s">
        <v>919</v>
      </c>
      <c r="C12" s="131">
        <v>1.2</v>
      </c>
      <c r="D12" s="134">
        <v>48046.658411857054</v>
      </c>
      <c r="E12" s="134">
        <f t="shared" si="0"/>
        <v>57655.99</v>
      </c>
    </row>
    <row r="13" spans="1:5" x14ac:dyDescent="0.25">
      <c r="A13" s="131" t="s">
        <v>921</v>
      </c>
      <c r="B13" s="131" t="s">
        <v>922</v>
      </c>
      <c r="C13" s="131">
        <v>0.61</v>
      </c>
      <c r="D13" s="134">
        <v>13901.605020764062</v>
      </c>
      <c r="E13" s="134">
        <f t="shared" si="0"/>
        <v>16681.93</v>
      </c>
    </row>
    <row r="14" spans="1:5" x14ac:dyDescent="0.25">
      <c r="A14" s="131" t="s">
        <v>923</v>
      </c>
      <c r="B14" s="131" t="s">
        <v>924</v>
      </c>
      <c r="C14" s="131">
        <v>0.61</v>
      </c>
      <c r="D14" s="134">
        <v>15345.098993712334</v>
      </c>
      <c r="E14" s="134">
        <f t="shared" si="0"/>
        <v>18414.12</v>
      </c>
    </row>
    <row r="15" spans="1:5" x14ac:dyDescent="0.25">
      <c r="A15" s="131" t="s">
        <v>925</v>
      </c>
      <c r="B15" s="131" t="s">
        <v>924</v>
      </c>
      <c r="C15" s="131">
        <v>0.61</v>
      </c>
      <c r="D15" s="134">
        <v>16512.092202296535</v>
      </c>
      <c r="E15" s="134">
        <f t="shared" si="0"/>
        <v>19814.509999999998</v>
      </c>
    </row>
    <row r="16" spans="1:5" x14ac:dyDescent="0.25">
      <c r="A16" s="131" t="s">
        <v>926</v>
      </c>
      <c r="B16" s="131" t="s">
        <v>919</v>
      </c>
      <c r="C16" s="131">
        <v>0.61</v>
      </c>
      <c r="D16" s="134">
        <v>21321.570407348783</v>
      </c>
      <c r="E16" s="134">
        <f t="shared" si="0"/>
        <v>25585.88</v>
      </c>
    </row>
    <row r="17" spans="1:5" x14ac:dyDescent="0.25">
      <c r="A17" s="131" t="s">
        <v>927</v>
      </c>
      <c r="B17" s="131" t="s">
        <v>928</v>
      </c>
      <c r="C17" s="131">
        <v>0.78</v>
      </c>
      <c r="D17" s="134">
        <v>25045.266449758281</v>
      </c>
      <c r="E17" s="134">
        <f t="shared" si="0"/>
        <v>30054.32</v>
      </c>
    </row>
  </sheetData>
  <mergeCells count="5">
    <mergeCell ref="A3:E3"/>
    <mergeCell ref="A4:E4"/>
    <mergeCell ref="A5:E5"/>
    <mergeCell ref="A6:E6"/>
    <mergeCell ref="D7:E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opLeftCell="A115" workbookViewId="0">
      <selection activeCell="A128" sqref="A128:XFD130"/>
    </sheetView>
  </sheetViews>
  <sheetFormatPr defaultColWidth="8.85546875" defaultRowHeight="12.75" x14ac:dyDescent="0.25"/>
  <cols>
    <col min="1" max="1" width="4.28515625" style="44" customWidth="1"/>
    <col min="2" max="2" width="29.42578125" style="44" customWidth="1"/>
    <col min="3" max="3" width="14.28515625" style="44" customWidth="1"/>
    <col min="4" max="4" width="15.42578125" style="50" customWidth="1"/>
    <col min="5" max="5" width="17.42578125" style="44" customWidth="1"/>
    <col min="6" max="16384" width="8.85546875" style="44"/>
  </cols>
  <sheetData>
    <row r="1" spans="1:5" s="41" customFormat="1" ht="14.45" customHeight="1" x14ac:dyDescent="0.25">
      <c r="D1" s="43"/>
    </row>
    <row r="2" spans="1:5" s="41" customFormat="1" ht="14.25" customHeight="1" x14ac:dyDescent="0.25">
      <c r="D2" s="43"/>
    </row>
    <row r="3" spans="1:5" s="41" customFormat="1" ht="23.45" customHeight="1" x14ac:dyDescent="0.25">
      <c r="A3" s="379" t="s">
        <v>752</v>
      </c>
      <c r="B3" s="379"/>
      <c r="C3" s="379"/>
      <c r="D3" s="379"/>
      <c r="E3" s="379"/>
    </row>
    <row r="4" spans="1:5" s="41" customFormat="1" ht="19.5" customHeight="1" x14ac:dyDescent="0.25">
      <c r="A4" s="379" t="s">
        <v>753</v>
      </c>
      <c r="B4" s="379"/>
      <c r="C4" s="379"/>
      <c r="D4" s="379"/>
      <c r="E4" s="379"/>
    </row>
    <row r="5" spans="1:5" s="41" customFormat="1" ht="40.5" customHeight="1" x14ac:dyDescent="0.25">
      <c r="B5" s="379" t="s">
        <v>754</v>
      </c>
      <c r="C5" s="379"/>
      <c r="D5" s="379"/>
      <c r="E5" s="379"/>
    </row>
    <row r="6" spans="1:5" s="41" customFormat="1" ht="21" customHeight="1" x14ac:dyDescent="0.25">
      <c r="A6" s="379" t="s">
        <v>8</v>
      </c>
      <c r="B6" s="379"/>
      <c r="C6" s="379"/>
      <c r="D6" s="379"/>
      <c r="E6" s="379"/>
    </row>
    <row r="7" spans="1:5" ht="27" customHeight="1" x14ac:dyDescent="0.25">
      <c r="B7" s="122" t="s">
        <v>971</v>
      </c>
      <c r="D7" s="63"/>
    </row>
    <row r="8" spans="1:5" s="47" customFormat="1" ht="31.15" customHeight="1" x14ac:dyDescent="0.25">
      <c r="A8" s="45" t="s">
        <v>4</v>
      </c>
      <c r="B8" s="45" t="s">
        <v>755</v>
      </c>
      <c r="C8" s="45" t="s">
        <v>756</v>
      </c>
      <c r="D8" s="46" t="s">
        <v>757</v>
      </c>
      <c r="E8" s="45" t="s">
        <v>758</v>
      </c>
    </row>
    <row r="9" spans="1:5" s="47" customFormat="1" ht="15.75" customHeight="1" x14ac:dyDescent="0.25">
      <c r="A9" s="45"/>
      <c r="B9" s="380" t="s">
        <v>759</v>
      </c>
      <c r="C9" s="381"/>
      <c r="D9" s="382"/>
      <c r="E9" s="54"/>
    </row>
    <row r="10" spans="1:5" ht="15" customHeight="1" x14ac:dyDescent="0.25">
      <c r="A10" s="55">
        <v>1</v>
      </c>
      <c r="B10" s="48" t="s">
        <v>760</v>
      </c>
      <c r="C10" s="56">
        <v>0.72</v>
      </c>
      <c r="D10" s="49">
        <v>13012.260702684665</v>
      </c>
      <c r="E10" s="49">
        <v>15614.712843221598</v>
      </c>
    </row>
    <row r="11" spans="1:5" ht="15" customHeight="1" x14ac:dyDescent="0.25">
      <c r="A11" s="55">
        <v>2</v>
      </c>
      <c r="B11" s="48" t="s">
        <v>761</v>
      </c>
      <c r="C11" s="56">
        <v>0.9</v>
      </c>
      <c r="D11" s="49">
        <v>21646.417449568686</v>
      </c>
      <c r="E11" s="49">
        <v>25975.700939482424</v>
      </c>
    </row>
    <row r="12" spans="1:5" ht="15" customHeight="1" x14ac:dyDescent="0.25">
      <c r="A12" s="55">
        <v>3</v>
      </c>
      <c r="B12" s="48" t="s">
        <v>762</v>
      </c>
      <c r="C12" s="56">
        <v>1.44</v>
      </c>
      <c r="D12" s="49">
        <v>41727.439394314308</v>
      </c>
      <c r="E12" s="49">
        <v>50072.927273177171</v>
      </c>
    </row>
    <row r="13" spans="1:5" ht="15" customHeight="1" x14ac:dyDescent="0.25">
      <c r="A13" s="55">
        <v>4</v>
      </c>
      <c r="B13" s="48" t="s">
        <v>763</v>
      </c>
      <c r="C13" s="56">
        <v>1.98</v>
      </c>
      <c r="D13" s="49">
        <v>53740.15478291997</v>
      </c>
      <c r="E13" s="49">
        <v>64488.185739503962</v>
      </c>
    </row>
    <row r="14" spans="1:5" ht="15" customHeight="1" x14ac:dyDescent="0.25">
      <c r="A14" s="55">
        <v>5</v>
      </c>
      <c r="B14" s="48" t="s">
        <v>764</v>
      </c>
      <c r="C14" s="56">
        <v>3</v>
      </c>
      <c r="D14" s="49">
        <v>64921.690620343274</v>
      </c>
      <c r="E14" s="49">
        <v>77906.028744411931</v>
      </c>
    </row>
    <row r="15" spans="1:5" ht="15" customHeight="1" x14ac:dyDescent="0.25">
      <c r="A15" s="55">
        <v>6</v>
      </c>
      <c r="B15" s="48" t="s">
        <v>765</v>
      </c>
      <c r="C15" s="56">
        <v>1.89</v>
      </c>
      <c r="D15" s="49">
        <v>51866.913823705494</v>
      </c>
      <c r="E15" s="49">
        <v>62240.296588446588</v>
      </c>
    </row>
    <row r="16" spans="1:5" ht="15" customHeight="1" x14ac:dyDescent="0.25">
      <c r="A16" s="57"/>
      <c r="B16" s="383" t="s">
        <v>766</v>
      </c>
      <c r="C16" s="384"/>
      <c r="D16" s="385"/>
      <c r="E16" s="58"/>
    </row>
    <row r="17" spans="1:5" ht="19.5" customHeight="1" x14ac:dyDescent="0.25">
      <c r="A17" s="282">
        <v>7</v>
      </c>
      <c r="B17" s="51" t="s">
        <v>767</v>
      </c>
      <c r="C17" s="52">
        <v>0.97</v>
      </c>
      <c r="D17" s="53">
        <v>22984.17</v>
      </c>
      <c r="E17" s="53">
        <f>D17*1.2</f>
        <v>27581.003999999997</v>
      </c>
    </row>
    <row r="18" spans="1:5" ht="15" customHeight="1" x14ac:dyDescent="0.25">
      <c r="A18" s="282">
        <v>8</v>
      </c>
      <c r="B18" s="51" t="s">
        <v>1807</v>
      </c>
      <c r="C18" s="52">
        <v>0.88</v>
      </c>
      <c r="D18" s="53">
        <v>18109.82</v>
      </c>
      <c r="E18" s="53">
        <f t="shared" ref="E18:E19" si="0">D18*1.2</f>
        <v>21731.784</v>
      </c>
    </row>
    <row r="19" spans="1:5" ht="15" customHeight="1" x14ac:dyDescent="0.25">
      <c r="A19" s="282">
        <v>9</v>
      </c>
      <c r="B19" s="51" t="s">
        <v>1806</v>
      </c>
      <c r="C19" s="52">
        <v>0.88</v>
      </c>
      <c r="D19" s="53">
        <v>14746.01</v>
      </c>
      <c r="E19" s="53">
        <f t="shared" si="0"/>
        <v>17695.212</v>
      </c>
    </row>
    <row r="20" spans="1:5" s="50" customFormat="1" ht="15" customHeight="1" x14ac:dyDescent="0.25">
      <c r="A20" s="55"/>
      <c r="B20" s="383" t="s">
        <v>768</v>
      </c>
      <c r="C20" s="384"/>
      <c r="D20" s="385"/>
      <c r="E20" s="60"/>
    </row>
    <row r="21" spans="1:5" s="50" customFormat="1" ht="15" customHeight="1" x14ac:dyDescent="0.25">
      <c r="A21" s="282">
        <v>10</v>
      </c>
      <c r="B21" s="51" t="s">
        <v>769</v>
      </c>
      <c r="C21" s="52">
        <v>0.78</v>
      </c>
      <c r="D21" s="53">
        <v>15366.783569301619</v>
      </c>
      <c r="E21" s="53">
        <v>18440.140283161942</v>
      </c>
    </row>
    <row r="22" spans="1:5" ht="15" customHeight="1" x14ac:dyDescent="0.25">
      <c r="A22" s="282">
        <v>11</v>
      </c>
      <c r="B22" s="51" t="s">
        <v>770</v>
      </c>
      <c r="C22" s="52">
        <v>0.26300000000000001</v>
      </c>
      <c r="D22" s="53">
        <v>2828.7869689837808</v>
      </c>
      <c r="E22" s="53">
        <v>3394.5443627805366</v>
      </c>
    </row>
    <row r="23" spans="1:5" ht="15" customHeight="1" x14ac:dyDescent="0.25">
      <c r="A23" s="282">
        <v>12</v>
      </c>
      <c r="B23" s="51" t="s">
        <v>771</v>
      </c>
      <c r="C23" s="52">
        <v>0.64</v>
      </c>
      <c r="D23" s="53">
        <v>13108.754738529955</v>
      </c>
      <c r="E23" s="53">
        <v>15730.505686235945</v>
      </c>
    </row>
    <row r="24" spans="1:5" ht="15" customHeight="1" x14ac:dyDescent="0.25">
      <c r="A24" s="282">
        <v>13</v>
      </c>
      <c r="B24" s="51" t="s">
        <v>772</v>
      </c>
      <c r="C24" s="52">
        <v>0.3</v>
      </c>
      <c r="D24" s="53">
        <v>3488.8456938335025</v>
      </c>
      <c r="E24" s="53">
        <v>4186.614832600203</v>
      </c>
    </row>
    <row r="25" spans="1:5" ht="15" customHeight="1" x14ac:dyDescent="0.25">
      <c r="A25" s="55"/>
      <c r="B25" s="380" t="s">
        <v>773</v>
      </c>
      <c r="C25" s="381"/>
      <c r="D25" s="382"/>
      <c r="E25" s="58"/>
    </row>
    <row r="26" spans="1:5" ht="19.5" customHeight="1" x14ac:dyDescent="0.25">
      <c r="A26" s="59">
        <v>14</v>
      </c>
      <c r="B26" s="51" t="s">
        <v>774</v>
      </c>
      <c r="C26" s="52">
        <v>0.34699999999999998</v>
      </c>
      <c r="D26" s="53">
        <v>4327.3335000000006</v>
      </c>
      <c r="E26" s="53">
        <v>5192.8002000000006</v>
      </c>
    </row>
    <row r="27" spans="1:5" s="138" customFormat="1" ht="15" customHeight="1" x14ac:dyDescent="0.25">
      <c r="A27" s="59">
        <v>15</v>
      </c>
      <c r="B27" s="51" t="s">
        <v>775</v>
      </c>
      <c r="C27" s="52">
        <v>1.6E-2</v>
      </c>
      <c r="D27" s="53">
        <v>140.69999999999996</v>
      </c>
      <c r="E27" s="53">
        <v>168.83999999999995</v>
      </c>
    </row>
    <row r="28" spans="1:5" ht="15" customHeight="1" x14ac:dyDescent="0.25">
      <c r="A28" s="59">
        <v>16</v>
      </c>
      <c r="B28" s="51" t="s">
        <v>776</v>
      </c>
      <c r="C28" s="52">
        <v>4.2999999999999997E-2</v>
      </c>
      <c r="D28" s="53">
        <v>403.54649999999992</v>
      </c>
      <c r="E28" s="53">
        <v>484.25579999999991</v>
      </c>
    </row>
    <row r="29" spans="1:5" ht="15" customHeight="1" x14ac:dyDescent="0.25">
      <c r="A29" s="55"/>
      <c r="B29" s="380" t="s">
        <v>777</v>
      </c>
      <c r="C29" s="381"/>
      <c r="D29" s="382"/>
      <c r="E29" s="58"/>
    </row>
    <row r="30" spans="1:5" ht="15" customHeight="1" x14ac:dyDescent="0.25">
      <c r="A30" s="282">
        <v>17</v>
      </c>
      <c r="B30" s="51" t="s">
        <v>778</v>
      </c>
      <c r="C30" s="61">
        <v>0.04</v>
      </c>
      <c r="D30" s="53">
        <v>660.97705319237139</v>
      </c>
      <c r="E30" s="53">
        <v>793.17246383084569</v>
      </c>
    </row>
    <row r="31" spans="1:5" ht="15" customHeight="1" x14ac:dyDescent="0.25">
      <c r="A31" s="282">
        <v>18</v>
      </c>
      <c r="B31" s="51" t="s">
        <v>779</v>
      </c>
      <c r="C31" s="61">
        <v>0.04</v>
      </c>
      <c r="D31" s="53">
        <v>785.20278316954045</v>
      </c>
      <c r="E31" s="53">
        <v>942.24333980344852</v>
      </c>
    </row>
    <row r="32" spans="1:5" ht="15" customHeight="1" x14ac:dyDescent="0.25">
      <c r="A32" s="282">
        <v>19</v>
      </c>
      <c r="B32" s="51" t="s">
        <v>780</v>
      </c>
      <c r="C32" s="61">
        <v>0.06</v>
      </c>
      <c r="D32" s="53">
        <v>1007.2784372012123</v>
      </c>
      <c r="E32" s="53">
        <v>1208.7341246414549</v>
      </c>
    </row>
    <row r="33" spans="1:5" ht="15" customHeight="1" x14ac:dyDescent="0.25">
      <c r="A33" s="282">
        <v>20</v>
      </c>
      <c r="B33" s="51" t="s">
        <v>781</v>
      </c>
      <c r="C33" s="61">
        <v>0.06</v>
      </c>
      <c r="D33" s="53">
        <v>1275.7749308557791</v>
      </c>
      <c r="E33" s="53">
        <v>1530.9299170269348</v>
      </c>
    </row>
    <row r="34" spans="1:5" ht="15" customHeight="1" x14ac:dyDescent="0.25">
      <c r="A34" s="282">
        <v>21</v>
      </c>
      <c r="B34" s="62" t="s">
        <v>782</v>
      </c>
      <c r="C34" s="61">
        <v>0.09</v>
      </c>
      <c r="D34" s="53">
        <v>1366.2858733225355</v>
      </c>
      <c r="E34" s="53">
        <v>1639.5430479870427</v>
      </c>
    </row>
    <row r="35" spans="1:5" ht="15" customHeight="1" x14ac:dyDescent="0.25">
      <c r="A35" s="282">
        <v>22</v>
      </c>
      <c r="B35" s="51" t="s">
        <v>783</v>
      </c>
      <c r="C35" s="61">
        <v>0.09</v>
      </c>
      <c r="D35" s="53">
        <v>1640.3529310093861</v>
      </c>
      <c r="E35" s="53">
        <v>1968.4235172112633</v>
      </c>
    </row>
    <row r="36" spans="1:5" ht="16.5" customHeight="1" x14ac:dyDescent="0.25">
      <c r="A36" s="282">
        <v>23</v>
      </c>
      <c r="B36" s="51" t="s">
        <v>784</v>
      </c>
      <c r="C36" s="61">
        <v>0.08</v>
      </c>
      <c r="D36" s="53">
        <v>1457.8516359281916</v>
      </c>
      <c r="E36" s="53">
        <v>1749.4219631138299</v>
      </c>
    </row>
    <row r="37" spans="1:5" ht="15" customHeight="1" x14ac:dyDescent="0.25">
      <c r="A37" s="282">
        <v>24</v>
      </c>
      <c r="B37" s="51" t="s">
        <v>785</v>
      </c>
      <c r="C37" s="61">
        <v>0.08</v>
      </c>
      <c r="D37" s="53">
        <v>1959.75631080326</v>
      </c>
      <c r="E37" s="53">
        <v>2351.7075729639118</v>
      </c>
    </row>
    <row r="38" spans="1:5" ht="15" customHeight="1" x14ac:dyDescent="0.25">
      <c r="A38" s="282">
        <v>25</v>
      </c>
      <c r="B38" s="51" t="s">
        <v>786</v>
      </c>
      <c r="C38" s="61">
        <v>0.11</v>
      </c>
      <c r="D38" s="53">
        <v>2018.4940063968381</v>
      </c>
      <c r="E38" s="53">
        <v>2422.1928076762056</v>
      </c>
    </row>
    <row r="39" spans="1:5" ht="15" customHeight="1" x14ac:dyDescent="0.25">
      <c r="A39" s="282">
        <v>26</v>
      </c>
      <c r="B39" s="51" t="s">
        <v>787</v>
      </c>
      <c r="C39" s="61">
        <v>0.12</v>
      </c>
      <c r="D39" s="53">
        <v>2147.616247779983</v>
      </c>
      <c r="E39" s="53">
        <v>2577.1394973359797</v>
      </c>
    </row>
    <row r="40" spans="1:5" ht="15" customHeight="1" x14ac:dyDescent="0.25">
      <c r="A40" s="282">
        <v>27</v>
      </c>
      <c r="B40" s="51" t="s">
        <v>1811</v>
      </c>
      <c r="C40" s="61">
        <v>0.16</v>
      </c>
      <c r="D40" s="53">
        <v>2795.1943016662917</v>
      </c>
      <c r="E40" s="53">
        <v>3354.2331619995498</v>
      </c>
    </row>
    <row r="41" spans="1:5" ht="15" customHeight="1" x14ac:dyDescent="0.25">
      <c r="A41" s="282">
        <v>28</v>
      </c>
      <c r="B41" s="51" t="s">
        <v>788</v>
      </c>
      <c r="C41" s="61">
        <v>0.16</v>
      </c>
      <c r="D41" s="53">
        <v>2927.0974717210015</v>
      </c>
      <c r="E41" s="53">
        <v>3512.5169660652018</v>
      </c>
    </row>
    <row r="42" spans="1:5" ht="15" customHeight="1" x14ac:dyDescent="0.25">
      <c r="A42" s="282">
        <v>29</v>
      </c>
      <c r="B42" s="51" t="s">
        <v>789</v>
      </c>
      <c r="C42" s="61">
        <v>0.25</v>
      </c>
      <c r="D42" s="53">
        <v>3884.610097571986</v>
      </c>
      <c r="E42" s="53">
        <v>4661.5321170863826</v>
      </c>
    </row>
    <row r="43" spans="1:5" ht="15" customHeight="1" x14ac:dyDescent="0.25">
      <c r="A43" s="282">
        <v>30</v>
      </c>
      <c r="B43" s="51" t="s">
        <v>790</v>
      </c>
      <c r="C43" s="61">
        <v>0.24</v>
      </c>
      <c r="D43" s="53">
        <v>3753.0965620090715</v>
      </c>
      <c r="E43" s="53">
        <v>4503.7158744108856</v>
      </c>
    </row>
    <row r="44" spans="1:5" ht="15" customHeight="1" x14ac:dyDescent="0.25">
      <c r="A44" s="282">
        <v>31</v>
      </c>
      <c r="B44" s="51" t="s">
        <v>791</v>
      </c>
      <c r="C44" s="61">
        <v>0.24</v>
      </c>
      <c r="D44" s="53">
        <v>4029.3970214788642</v>
      </c>
      <c r="E44" s="53">
        <v>4835.2764257746367</v>
      </c>
    </row>
    <row r="45" spans="1:5" ht="15" customHeight="1" x14ac:dyDescent="0.25">
      <c r="A45" s="282">
        <v>32</v>
      </c>
      <c r="B45" s="51" t="s">
        <v>792</v>
      </c>
      <c r="C45" s="61">
        <v>0.46</v>
      </c>
      <c r="D45" s="53">
        <v>6650.7146062769843</v>
      </c>
      <c r="E45" s="53">
        <v>7980.857527532381</v>
      </c>
    </row>
    <row r="46" spans="1:5" ht="15" customHeight="1" x14ac:dyDescent="0.25">
      <c r="A46" s="55"/>
      <c r="B46" s="380" t="s">
        <v>793</v>
      </c>
      <c r="C46" s="381"/>
      <c r="D46" s="382"/>
      <c r="E46" s="58"/>
    </row>
    <row r="47" spans="1:5" ht="15" customHeight="1" x14ac:dyDescent="0.25">
      <c r="A47" s="282">
        <v>33</v>
      </c>
      <c r="B47" s="51" t="s">
        <v>794</v>
      </c>
      <c r="C47" s="52">
        <v>0.08</v>
      </c>
      <c r="D47" s="53">
        <v>952.29859999999974</v>
      </c>
      <c r="E47" s="53">
        <v>1142.76</v>
      </c>
    </row>
    <row r="48" spans="1:5" ht="15" customHeight="1" x14ac:dyDescent="0.25">
      <c r="A48" s="282">
        <v>34</v>
      </c>
      <c r="B48" s="51" t="s">
        <v>2012</v>
      </c>
      <c r="C48" s="52">
        <v>0.24</v>
      </c>
      <c r="D48" s="53">
        <v>2275.9208999999996</v>
      </c>
      <c r="E48" s="53">
        <v>2731.11</v>
      </c>
    </row>
    <row r="49" spans="1:5" ht="15" customHeight="1" x14ac:dyDescent="0.25">
      <c r="A49" s="282">
        <v>35</v>
      </c>
      <c r="B49" s="51" t="s">
        <v>795</v>
      </c>
      <c r="C49" s="52">
        <v>0.4</v>
      </c>
      <c r="D49" s="53">
        <v>3773.7270999999987</v>
      </c>
      <c r="E49" s="53">
        <v>4528.47</v>
      </c>
    </row>
    <row r="50" spans="1:5" ht="15" customHeight="1" x14ac:dyDescent="0.25">
      <c r="A50" s="282">
        <v>36</v>
      </c>
      <c r="B50" s="51" t="s">
        <v>2013</v>
      </c>
      <c r="C50" s="52">
        <v>0.59</v>
      </c>
      <c r="D50" s="53">
        <v>7203.445700000002</v>
      </c>
      <c r="E50" s="53">
        <v>8644.1299999999992</v>
      </c>
    </row>
    <row r="51" spans="1:5" ht="15" customHeight="1" x14ac:dyDescent="0.25">
      <c r="A51" s="282">
        <v>37</v>
      </c>
      <c r="B51" s="51" t="s">
        <v>2060</v>
      </c>
      <c r="C51" s="52">
        <v>0.1</v>
      </c>
      <c r="D51" s="53">
        <v>2175.9375</v>
      </c>
      <c r="E51" s="53">
        <v>2611.13</v>
      </c>
    </row>
    <row r="52" spans="1:5" ht="15" customHeight="1" x14ac:dyDescent="0.25">
      <c r="A52" s="282">
        <v>38</v>
      </c>
      <c r="B52" s="51" t="s">
        <v>796</v>
      </c>
      <c r="C52" s="52">
        <v>0.1</v>
      </c>
      <c r="D52" s="53">
        <v>3257.336499999999</v>
      </c>
      <c r="E52" s="53">
        <v>3908.8</v>
      </c>
    </row>
    <row r="53" spans="1:5" ht="15" customHeight="1" x14ac:dyDescent="0.25">
      <c r="A53" s="282">
        <v>39</v>
      </c>
      <c r="B53" s="51" t="s">
        <v>2061</v>
      </c>
      <c r="C53" s="52">
        <v>0.27</v>
      </c>
      <c r="D53" s="53">
        <v>6636.4561999999996</v>
      </c>
      <c r="E53" s="53">
        <v>7963.75</v>
      </c>
    </row>
    <row r="54" spans="1:5" ht="15" customHeight="1" x14ac:dyDescent="0.25">
      <c r="A54" s="282">
        <v>40</v>
      </c>
      <c r="B54" s="51" t="s">
        <v>797</v>
      </c>
      <c r="C54" s="52">
        <v>0.27</v>
      </c>
      <c r="D54" s="53">
        <v>6898.4102000000003</v>
      </c>
      <c r="E54" s="53">
        <v>8278.09</v>
      </c>
    </row>
    <row r="55" spans="1:5" ht="15" customHeight="1" x14ac:dyDescent="0.25">
      <c r="A55" s="282">
        <v>41</v>
      </c>
      <c r="B55" s="51" t="s">
        <v>2062</v>
      </c>
      <c r="C55" s="52">
        <v>0.55000000000000004</v>
      </c>
      <c r="D55" s="53">
        <v>11515.535900000003</v>
      </c>
      <c r="E55" s="53">
        <v>13818.64</v>
      </c>
    </row>
    <row r="56" spans="1:5" ht="15" customHeight="1" x14ac:dyDescent="0.25">
      <c r="A56" s="282">
        <v>42</v>
      </c>
      <c r="B56" s="51" t="s">
        <v>798</v>
      </c>
      <c r="C56" s="52">
        <v>0.55000000000000004</v>
      </c>
      <c r="D56" s="53">
        <v>14997.310899999999</v>
      </c>
      <c r="E56" s="53">
        <v>17996.77</v>
      </c>
    </row>
    <row r="57" spans="1:5" ht="21" customHeight="1" x14ac:dyDescent="0.25">
      <c r="A57" s="282">
        <v>43</v>
      </c>
      <c r="B57" s="51" t="s">
        <v>1812</v>
      </c>
      <c r="C57" s="52">
        <v>0.51</v>
      </c>
      <c r="D57" s="53">
        <v>16936.304100000001</v>
      </c>
      <c r="E57" s="53">
        <v>20323.560000000001</v>
      </c>
    </row>
    <row r="58" spans="1:5" ht="15" customHeight="1" x14ac:dyDescent="0.25">
      <c r="A58" s="282">
        <v>44</v>
      </c>
      <c r="B58" s="51" t="s">
        <v>2014</v>
      </c>
      <c r="C58" s="52">
        <v>0.18</v>
      </c>
      <c r="D58" s="53">
        <v>3817.8051999999998</v>
      </c>
      <c r="E58" s="53">
        <v>4581.37</v>
      </c>
    </row>
    <row r="59" spans="1:5" ht="15" customHeight="1" x14ac:dyDescent="0.25">
      <c r="A59" s="282">
        <v>45</v>
      </c>
      <c r="B59" s="51" t="s">
        <v>2015</v>
      </c>
      <c r="C59" s="52">
        <v>0.38</v>
      </c>
      <c r="D59" s="53">
        <v>7964.8492000000006</v>
      </c>
      <c r="E59" s="53">
        <v>9557.82</v>
      </c>
    </row>
    <row r="60" spans="1:5" ht="15" customHeight="1" x14ac:dyDescent="0.25">
      <c r="A60" s="282">
        <v>46</v>
      </c>
      <c r="B60" s="51" t="s">
        <v>2056</v>
      </c>
      <c r="C60" s="52">
        <v>0.59</v>
      </c>
      <c r="D60" s="53">
        <v>15713.034700000002</v>
      </c>
      <c r="E60" s="53">
        <v>18855.64</v>
      </c>
    </row>
    <row r="61" spans="1:5" ht="15" customHeight="1" x14ac:dyDescent="0.25">
      <c r="A61" s="282">
        <v>47</v>
      </c>
      <c r="B61" s="51" t="s">
        <v>2059</v>
      </c>
      <c r="C61" s="52">
        <v>0.59</v>
      </c>
      <c r="D61" s="53">
        <v>15684.324699999999</v>
      </c>
      <c r="E61" s="53">
        <v>18821.189999999999</v>
      </c>
    </row>
    <row r="62" spans="1:5" ht="15" customHeight="1" x14ac:dyDescent="0.25">
      <c r="A62" s="282">
        <v>48</v>
      </c>
      <c r="B62" s="51" t="s">
        <v>2016</v>
      </c>
      <c r="C62" s="52">
        <v>7.6999999999999999E-2</v>
      </c>
      <c r="D62" s="53">
        <v>1341.2619</v>
      </c>
      <c r="E62" s="53">
        <v>1609.51</v>
      </c>
    </row>
    <row r="63" spans="1:5" ht="15" customHeight="1" x14ac:dyDescent="0.25">
      <c r="A63" s="282">
        <v>49</v>
      </c>
      <c r="B63" s="51" t="s">
        <v>2017</v>
      </c>
      <c r="C63" s="52">
        <v>0.11</v>
      </c>
      <c r="D63" s="53">
        <v>1724.6569999999999</v>
      </c>
      <c r="E63" s="53">
        <v>2069.59</v>
      </c>
    </row>
    <row r="64" spans="1:5" ht="15" customHeight="1" x14ac:dyDescent="0.25">
      <c r="A64" s="282">
        <v>50</v>
      </c>
      <c r="B64" s="51" t="s">
        <v>2057</v>
      </c>
      <c r="C64" s="52">
        <v>0.02</v>
      </c>
      <c r="D64" s="53">
        <v>404.61189999999993</v>
      </c>
      <c r="E64" s="53">
        <v>485.53</v>
      </c>
    </row>
    <row r="65" spans="1:5" ht="15" customHeight="1" x14ac:dyDescent="0.25">
      <c r="A65" s="282">
        <v>51</v>
      </c>
      <c r="B65" s="51" t="s">
        <v>2058</v>
      </c>
      <c r="C65" s="52">
        <v>0.02</v>
      </c>
      <c r="D65" s="53">
        <v>404.61189999999993</v>
      </c>
      <c r="E65" s="53">
        <v>485.53</v>
      </c>
    </row>
    <row r="66" spans="1:5" ht="15" customHeight="1" x14ac:dyDescent="0.25">
      <c r="A66" s="55"/>
      <c r="B66" s="380" t="s">
        <v>799</v>
      </c>
      <c r="C66" s="381"/>
      <c r="D66" s="382"/>
      <c r="E66" s="58"/>
    </row>
    <row r="67" spans="1:5" ht="15" customHeight="1" x14ac:dyDescent="0.25">
      <c r="A67" s="59">
        <v>52</v>
      </c>
      <c r="B67" s="51" t="s">
        <v>800</v>
      </c>
      <c r="C67" s="52">
        <v>0.55000000000000004</v>
      </c>
      <c r="D67" s="53">
        <v>10759.066500000001</v>
      </c>
      <c r="E67" s="53">
        <f>D67*1.2</f>
        <v>12910.879800000001</v>
      </c>
    </row>
    <row r="68" spans="1:5" ht="15" customHeight="1" x14ac:dyDescent="0.25">
      <c r="A68" s="59">
        <v>53</v>
      </c>
      <c r="B68" s="51" t="s">
        <v>2063</v>
      </c>
      <c r="C68" s="52">
        <v>0.6</v>
      </c>
      <c r="D68" s="53">
        <v>11829.75</v>
      </c>
      <c r="E68" s="53">
        <f t="shared" ref="E68:E69" si="1">D68*1.2</f>
        <v>14195.699999999999</v>
      </c>
    </row>
    <row r="69" spans="1:5" ht="15" customHeight="1" x14ac:dyDescent="0.25">
      <c r="A69" s="59">
        <v>54</v>
      </c>
      <c r="B69" s="51" t="s">
        <v>2064</v>
      </c>
      <c r="C69" s="52">
        <v>0.60699999999999998</v>
      </c>
      <c r="D69" s="53">
        <v>11379.94</v>
      </c>
      <c r="E69" s="53">
        <f t="shared" si="1"/>
        <v>13655.928</v>
      </c>
    </row>
    <row r="70" spans="1:5" ht="15" customHeight="1" x14ac:dyDescent="0.25">
      <c r="A70" s="55"/>
      <c r="B70" s="380" t="s">
        <v>801</v>
      </c>
      <c r="C70" s="381"/>
      <c r="D70" s="382"/>
      <c r="E70" s="58"/>
    </row>
    <row r="71" spans="1:5" ht="15" customHeight="1" x14ac:dyDescent="0.25">
      <c r="A71" s="59">
        <v>55</v>
      </c>
      <c r="B71" s="51" t="s">
        <v>803</v>
      </c>
      <c r="C71" s="283">
        <v>4.5999999999999999E-2</v>
      </c>
      <c r="D71" s="53">
        <v>847.36300000000006</v>
      </c>
      <c r="E71" s="53">
        <v>1016.84</v>
      </c>
    </row>
    <row r="72" spans="1:5" ht="15" customHeight="1" x14ac:dyDescent="0.25">
      <c r="A72" s="59">
        <v>56</v>
      </c>
      <c r="B72" s="51" t="s">
        <v>802</v>
      </c>
      <c r="C72" s="283">
        <v>4.5999999999999999E-2</v>
      </c>
      <c r="D72" s="53">
        <v>594.73700000000008</v>
      </c>
      <c r="E72" s="53">
        <v>713.68</v>
      </c>
    </row>
    <row r="73" spans="1:5" ht="15" customHeight="1" x14ac:dyDescent="0.25">
      <c r="A73" s="59">
        <v>57</v>
      </c>
      <c r="B73" s="51" t="s">
        <v>805</v>
      </c>
      <c r="C73" s="283">
        <v>5.2999999999999999E-2</v>
      </c>
      <c r="D73" s="53">
        <v>932.32700000000023</v>
      </c>
      <c r="E73" s="53">
        <v>1118.79</v>
      </c>
    </row>
    <row r="74" spans="1:5" ht="15" customHeight="1" x14ac:dyDescent="0.25">
      <c r="A74" s="59">
        <v>58</v>
      </c>
      <c r="B74" s="51" t="s">
        <v>804</v>
      </c>
      <c r="C74" s="283">
        <v>5.2999999999999999E-2</v>
      </c>
      <c r="D74" s="53">
        <v>660.03300000000002</v>
      </c>
      <c r="E74" s="53">
        <v>792.04</v>
      </c>
    </row>
    <row r="75" spans="1:5" ht="15" customHeight="1" x14ac:dyDescent="0.25">
      <c r="A75" s="59">
        <v>59</v>
      </c>
      <c r="B75" s="51" t="s">
        <v>807</v>
      </c>
      <c r="C75" s="283">
        <v>0.06</v>
      </c>
      <c r="D75" s="53">
        <v>1050.1260000000002</v>
      </c>
      <c r="E75" s="53">
        <v>1260.1500000000001</v>
      </c>
    </row>
    <row r="76" spans="1:5" ht="15" customHeight="1" x14ac:dyDescent="0.25">
      <c r="A76" s="59">
        <v>60</v>
      </c>
      <c r="B76" s="51" t="s">
        <v>806</v>
      </c>
      <c r="C76" s="283">
        <v>0.06</v>
      </c>
      <c r="D76" s="53">
        <v>759.91</v>
      </c>
      <c r="E76" s="53">
        <f>D76*1.2</f>
        <v>911.89199999999994</v>
      </c>
    </row>
    <row r="77" spans="1:5" ht="15" customHeight="1" x14ac:dyDescent="0.25">
      <c r="A77" s="59">
        <v>61</v>
      </c>
      <c r="B77" s="51" t="s">
        <v>809</v>
      </c>
      <c r="C77" s="283">
        <v>6.7000000000000004E-2</v>
      </c>
      <c r="D77" s="53">
        <v>1167.056</v>
      </c>
      <c r="E77" s="53">
        <v>1400.47</v>
      </c>
    </row>
    <row r="78" spans="1:5" ht="15" customHeight="1" x14ac:dyDescent="0.25">
      <c r="A78" s="59">
        <v>62</v>
      </c>
      <c r="B78" s="51" t="s">
        <v>808</v>
      </c>
      <c r="C78" s="283">
        <v>6.7000000000000004E-2</v>
      </c>
      <c r="D78" s="53">
        <v>855.08500000000015</v>
      </c>
      <c r="E78" s="53">
        <v>1026.0999999999999</v>
      </c>
    </row>
    <row r="79" spans="1:5" ht="15" customHeight="1" x14ac:dyDescent="0.25">
      <c r="A79" s="59">
        <v>63</v>
      </c>
      <c r="B79" s="51" t="s">
        <v>2018</v>
      </c>
      <c r="C79" s="283">
        <v>7.1999999999999995E-2</v>
      </c>
      <c r="D79" s="53">
        <v>1344.7280000000001</v>
      </c>
      <c r="E79" s="53">
        <v>1613.67</v>
      </c>
    </row>
    <row r="80" spans="1:5" ht="15" customHeight="1" x14ac:dyDescent="0.25">
      <c r="A80" s="59">
        <v>64</v>
      </c>
      <c r="B80" s="51" t="s">
        <v>2019</v>
      </c>
      <c r="C80" s="283">
        <v>7.1999999999999995E-2</v>
      </c>
      <c r="D80" s="53">
        <v>909.72199999999998</v>
      </c>
      <c r="E80" s="53">
        <v>1091.67</v>
      </c>
    </row>
    <row r="81" spans="1:5" ht="15" customHeight="1" x14ac:dyDescent="0.25">
      <c r="A81" s="59">
        <v>65</v>
      </c>
      <c r="B81" s="51" t="s">
        <v>811</v>
      </c>
      <c r="C81" s="283">
        <v>7.8E-2</v>
      </c>
      <c r="D81" s="53">
        <v>1335.73</v>
      </c>
      <c r="E81" s="53">
        <v>1602.88</v>
      </c>
    </row>
    <row r="82" spans="1:5" ht="15" customHeight="1" x14ac:dyDescent="0.25">
      <c r="A82" s="59">
        <v>66</v>
      </c>
      <c r="B82" s="51" t="s">
        <v>810</v>
      </c>
      <c r="C82" s="283">
        <v>7.8E-2</v>
      </c>
      <c r="D82" s="53">
        <v>992.19999999999982</v>
      </c>
      <c r="E82" s="53">
        <v>1190.6400000000001</v>
      </c>
    </row>
    <row r="83" spans="1:5" ht="15" customHeight="1" x14ac:dyDescent="0.25">
      <c r="A83" s="59">
        <v>67</v>
      </c>
      <c r="B83" s="51" t="s">
        <v>813</v>
      </c>
      <c r="C83" s="283">
        <v>9.8000000000000004E-2</v>
      </c>
      <c r="D83" s="53">
        <v>1678.3909999999996</v>
      </c>
      <c r="E83" s="53">
        <v>2014.07</v>
      </c>
    </row>
    <row r="84" spans="1:5" ht="15" customHeight="1" x14ac:dyDescent="0.25">
      <c r="A84" s="59">
        <v>68</v>
      </c>
      <c r="B84" s="51" t="s">
        <v>812</v>
      </c>
      <c r="C84" s="283">
        <v>9.8000000000000004E-2</v>
      </c>
      <c r="D84" s="53">
        <v>1275.769</v>
      </c>
      <c r="E84" s="53">
        <v>1530.92</v>
      </c>
    </row>
    <row r="85" spans="1:5" ht="15" customHeight="1" x14ac:dyDescent="0.25">
      <c r="A85" s="59">
        <v>69</v>
      </c>
      <c r="B85" s="51" t="s">
        <v>2020</v>
      </c>
      <c r="C85" s="283">
        <v>0.1</v>
      </c>
      <c r="D85" s="53">
        <v>1849.5730000000001</v>
      </c>
      <c r="E85" s="53">
        <v>2219.4899999999998</v>
      </c>
    </row>
    <row r="86" spans="1:5" ht="15" customHeight="1" x14ac:dyDescent="0.25">
      <c r="A86" s="59">
        <v>70</v>
      </c>
      <c r="B86" s="51" t="s">
        <v>2021</v>
      </c>
      <c r="C86" s="283">
        <v>0.1</v>
      </c>
      <c r="D86" s="53">
        <v>1293.7429999999999</v>
      </c>
      <c r="E86" s="53">
        <v>1552.49</v>
      </c>
    </row>
    <row r="87" spans="1:5" ht="15" customHeight="1" x14ac:dyDescent="0.25">
      <c r="A87" s="55"/>
      <c r="B87" s="380" t="s">
        <v>814</v>
      </c>
      <c r="C87" s="381"/>
      <c r="D87" s="382"/>
      <c r="E87" s="58"/>
    </row>
    <row r="88" spans="1:5" ht="15" customHeight="1" x14ac:dyDescent="0.25">
      <c r="A88" s="59">
        <v>71</v>
      </c>
      <c r="B88" s="51" t="s">
        <v>2022</v>
      </c>
      <c r="C88" s="52">
        <v>8.0000000000000002E-3</v>
      </c>
      <c r="D88" s="53">
        <v>160.64400000000003</v>
      </c>
      <c r="E88" s="53">
        <v>192.77</v>
      </c>
    </row>
    <row r="89" spans="1:5" ht="15" customHeight="1" x14ac:dyDescent="0.25">
      <c r="A89" s="59">
        <v>72</v>
      </c>
      <c r="B89" s="51" t="s">
        <v>2023</v>
      </c>
      <c r="C89" s="52">
        <v>0.01</v>
      </c>
      <c r="D89" s="53">
        <v>192.73200000000006</v>
      </c>
      <c r="E89" s="53">
        <v>231.28</v>
      </c>
    </row>
    <row r="90" spans="1:5" ht="15" customHeight="1" x14ac:dyDescent="0.25">
      <c r="A90" s="59">
        <v>73</v>
      </c>
      <c r="B90" s="51" t="s">
        <v>2024</v>
      </c>
      <c r="C90" s="52">
        <v>1.7000000000000001E-2</v>
      </c>
      <c r="D90" s="53">
        <v>238.69199999999995</v>
      </c>
      <c r="E90" s="53">
        <v>286.43</v>
      </c>
    </row>
    <row r="91" spans="1:5" ht="15" customHeight="1" x14ac:dyDescent="0.25">
      <c r="A91" s="59">
        <v>74</v>
      </c>
      <c r="B91" s="51" t="s">
        <v>2025</v>
      </c>
      <c r="C91" s="52">
        <v>2.1999999999999999E-2</v>
      </c>
      <c r="D91" s="53">
        <v>323.67600000000004</v>
      </c>
      <c r="E91" s="53">
        <v>388.41</v>
      </c>
    </row>
    <row r="92" spans="1:5" ht="15" customHeight="1" x14ac:dyDescent="0.25">
      <c r="A92" s="59">
        <v>75</v>
      </c>
      <c r="B92" s="51" t="s">
        <v>2026</v>
      </c>
      <c r="C92" s="52">
        <v>1.2E-2</v>
      </c>
      <c r="D92" s="53">
        <v>216</v>
      </c>
      <c r="E92" s="53">
        <v>259.2</v>
      </c>
    </row>
    <row r="93" spans="1:5" ht="15" customHeight="1" x14ac:dyDescent="0.25">
      <c r="A93" s="59">
        <v>76</v>
      </c>
      <c r="B93" s="51" t="s">
        <v>2027</v>
      </c>
      <c r="C93" s="52">
        <v>2.5999999999999999E-2</v>
      </c>
      <c r="D93" s="53">
        <v>376.17600000000004</v>
      </c>
      <c r="E93" s="53">
        <v>451.41</v>
      </c>
    </row>
    <row r="94" spans="1:5" ht="15" customHeight="1" x14ac:dyDescent="0.25">
      <c r="A94" s="59">
        <v>77</v>
      </c>
      <c r="B94" s="51" t="s">
        <v>2028</v>
      </c>
      <c r="C94" s="312">
        <v>2.8000000000000001E-2</v>
      </c>
      <c r="D94" s="53">
        <v>405.93600000000004</v>
      </c>
      <c r="E94" s="53">
        <v>487.12</v>
      </c>
    </row>
    <row r="95" spans="1:5" ht="16.5" customHeight="1" x14ac:dyDescent="0.25">
      <c r="A95" s="59">
        <v>78</v>
      </c>
      <c r="B95" s="51" t="s">
        <v>2029</v>
      </c>
      <c r="C95" s="52">
        <v>3.3000000000000002E-2</v>
      </c>
      <c r="D95" s="53">
        <v>510.79200000000009</v>
      </c>
      <c r="E95" s="53">
        <v>612.95000000000005</v>
      </c>
    </row>
    <row r="96" spans="1:5" ht="15" customHeight="1" x14ac:dyDescent="0.25">
      <c r="A96" s="59">
        <v>79</v>
      </c>
      <c r="B96" s="51" t="s">
        <v>2030</v>
      </c>
      <c r="C96" s="52">
        <v>3.6999999999999998E-2</v>
      </c>
      <c r="D96" s="53">
        <v>570.28800000000001</v>
      </c>
      <c r="E96" s="53">
        <v>684.35</v>
      </c>
    </row>
    <row r="97" spans="1:5" ht="15" customHeight="1" x14ac:dyDescent="0.25">
      <c r="A97" s="59">
        <v>80</v>
      </c>
      <c r="B97" s="51" t="s">
        <v>2031</v>
      </c>
      <c r="C97" s="52">
        <v>4.1000000000000002E-2</v>
      </c>
      <c r="D97" s="53">
        <v>666.3599999999999</v>
      </c>
      <c r="E97" s="53">
        <v>799.63</v>
      </c>
    </row>
    <row r="98" spans="1:5" ht="15" customHeight="1" x14ac:dyDescent="0.25">
      <c r="A98" s="59">
        <v>81</v>
      </c>
      <c r="B98" s="51" t="s">
        <v>2032</v>
      </c>
      <c r="C98" s="52">
        <v>4.3999999999999997E-2</v>
      </c>
      <c r="D98" s="53">
        <v>790.60800000000017</v>
      </c>
      <c r="E98" s="53">
        <v>948.73</v>
      </c>
    </row>
    <row r="99" spans="1:5" ht="15" customHeight="1" x14ac:dyDescent="0.25">
      <c r="A99" s="59">
        <v>82</v>
      </c>
      <c r="B99" s="51" t="s">
        <v>2033</v>
      </c>
      <c r="C99" s="52">
        <v>4.8000000000000001E-2</v>
      </c>
      <c r="D99" s="53">
        <v>877.72799999999995</v>
      </c>
      <c r="E99" s="53">
        <v>1053.27</v>
      </c>
    </row>
    <row r="100" spans="1:5" ht="15" customHeight="1" x14ac:dyDescent="0.25">
      <c r="A100" s="59">
        <v>83</v>
      </c>
      <c r="B100" s="51" t="s">
        <v>2034</v>
      </c>
      <c r="C100" s="52">
        <v>0.05</v>
      </c>
      <c r="D100" s="53">
        <v>907.41599999999994</v>
      </c>
      <c r="E100" s="53">
        <v>1088.9000000000001</v>
      </c>
    </row>
    <row r="101" spans="1:5" ht="15" customHeight="1" x14ac:dyDescent="0.25">
      <c r="A101" s="59">
        <v>84</v>
      </c>
      <c r="B101" s="51" t="s">
        <v>2035</v>
      </c>
      <c r="C101" s="52">
        <v>3.4000000000000002E-2</v>
      </c>
      <c r="D101" s="53">
        <v>606.33600000000001</v>
      </c>
      <c r="E101" s="53">
        <v>727.6</v>
      </c>
    </row>
    <row r="102" spans="1:5" ht="15" customHeight="1" x14ac:dyDescent="0.25">
      <c r="A102" s="59">
        <v>85</v>
      </c>
      <c r="B102" s="51" t="s">
        <v>2036</v>
      </c>
      <c r="C102" s="52">
        <v>4.1000000000000002E-2</v>
      </c>
      <c r="D102" s="53">
        <v>768.01200000000017</v>
      </c>
      <c r="E102" s="53">
        <v>921.61</v>
      </c>
    </row>
    <row r="103" spans="1:5" ht="15" customHeight="1" x14ac:dyDescent="0.25">
      <c r="A103" s="59">
        <v>86</v>
      </c>
      <c r="B103" s="51" t="s">
        <v>2037</v>
      </c>
      <c r="C103" s="52">
        <v>4.8000000000000001E-2</v>
      </c>
      <c r="D103" s="53">
        <v>715.29600000000005</v>
      </c>
      <c r="E103" s="53">
        <v>858.36</v>
      </c>
    </row>
    <row r="104" spans="1:5" ht="15" customHeight="1" x14ac:dyDescent="0.25">
      <c r="A104" s="59">
        <v>87</v>
      </c>
      <c r="B104" s="51" t="s">
        <v>2038</v>
      </c>
      <c r="C104" s="52">
        <v>4.8000000000000001E-2</v>
      </c>
      <c r="D104" s="53">
        <v>957.32399999999996</v>
      </c>
      <c r="E104" s="53">
        <v>1148.79</v>
      </c>
    </row>
    <row r="105" spans="1:5" ht="15" customHeight="1" x14ac:dyDescent="0.25">
      <c r="A105" s="59">
        <v>88</v>
      </c>
      <c r="B105" s="51" t="s">
        <v>2039</v>
      </c>
      <c r="C105" s="52">
        <v>5.5E-2</v>
      </c>
      <c r="D105" s="53">
        <v>833.45999999999992</v>
      </c>
      <c r="E105" s="53">
        <v>1000.15</v>
      </c>
    </row>
    <row r="106" spans="1:5" ht="15" customHeight="1" x14ac:dyDescent="0.25">
      <c r="A106" s="59">
        <v>89</v>
      </c>
      <c r="B106" s="51" t="s">
        <v>2040</v>
      </c>
      <c r="C106" s="52">
        <v>6.5000000000000002E-2</v>
      </c>
      <c r="D106" s="53">
        <v>1011.9359999999999</v>
      </c>
      <c r="E106" s="53">
        <v>1214.32</v>
      </c>
    </row>
    <row r="107" spans="1:5" ht="15" customHeight="1" x14ac:dyDescent="0.25">
      <c r="A107" s="59">
        <v>90</v>
      </c>
      <c r="B107" s="51" t="s">
        <v>2041</v>
      </c>
      <c r="C107" s="312">
        <v>7.1999999999999995E-2</v>
      </c>
      <c r="D107" s="53">
        <v>1167.7559999999999</v>
      </c>
      <c r="E107" s="53">
        <v>1401.31</v>
      </c>
    </row>
    <row r="108" spans="1:5" ht="15" customHeight="1" x14ac:dyDescent="0.25">
      <c r="A108" s="59">
        <v>91</v>
      </c>
      <c r="B108" s="51" t="s">
        <v>2042</v>
      </c>
      <c r="C108" s="52">
        <v>7.9000000000000001E-2</v>
      </c>
      <c r="D108" s="53">
        <v>1300.2839999999999</v>
      </c>
      <c r="E108" s="53">
        <v>1560.34</v>
      </c>
    </row>
    <row r="109" spans="1:5" ht="15" customHeight="1" x14ac:dyDescent="0.25">
      <c r="A109" s="59">
        <v>92</v>
      </c>
      <c r="B109" s="51" t="s">
        <v>2043</v>
      </c>
      <c r="C109" s="52">
        <v>8.8999999999999996E-2</v>
      </c>
      <c r="D109" s="53">
        <v>1374.348</v>
      </c>
      <c r="E109" s="53">
        <v>1649.22</v>
      </c>
    </row>
    <row r="110" spans="1:5" ht="15" customHeight="1" x14ac:dyDescent="0.25">
      <c r="A110" s="59">
        <v>93</v>
      </c>
      <c r="B110" s="51" t="s">
        <v>2044</v>
      </c>
      <c r="C110" s="52">
        <v>9.6000000000000002E-2</v>
      </c>
      <c r="D110" s="53">
        <v>1560.6480000000001</v>
      </c>
      <c r="E110" s="53">
        <v>1872.78</v>
      </c>
    </row>
    <row r="111" spans="1:5" ht="15" customHeight="1" x14ac:dyDescent="0.25">
      <c r="A111" s="59">
        <v>94</v>
      </c>
      <c r="B111" s="51" t="s">
        <v>2045</v>
      </c>
      <c r="C111" s="52">
        <v>0.1</v>
      </c>
      <c r="D111" s="53">
        <v>1656.1229999999998</v>
      </c>
      <c r="E111" s="53">
        <v>1987.3475999999996</v>
      </c>
    </row>
    <row r="112" spans="1:5" ht="15" customHeight="1" x14ac:dyDescent="0.25">
      <c r="A112" s="59">
        <v>95</v>
      </c>
      <c r="B112" s="51" t="s">
        <v>2046</v>
      </c>
      <c r="C112" s="52">
        <v>0.114</v>
      </c>
      <c r="D112" s="53">
        <v>2052.6450000000004</v>
      </c>
      <c r="E112" s="53">
        <v>2463.1740000000004</v>
      </c>
    </row>
    <row r="113" spans="1:5" ht="15" customHeight="1" x14ac:dyDescent="0.25">
      <c r="A113" s="59">
        <v>96</v>
      </c>
      <c r="B113" s="51" t="s">
        <v>2047</v>
      </c>
      <c r="C113" s="52">
        <v>0.13500000000000001</v>
      </c>
      <c r="D113" s="53">
        <v>2666.8530000000001</v>
      </c>
      <c r="E113" s="53">
        <v>3200.2235999999998</v>
      </c>
    </row>
    <row r="114" spans="1:5" ht="15" customHeight="1" x14ac:dyDescent="0.25">
      <c r="A114" s="59">
        <v>97</v>
      </c>
      <c r="B114" s="51" t="s">
        <v>2048</v>
      </c>
      <c r="C114" s="52">
        <v>0.13500000000000001</v>
      </c>
      <c r="D114" s="53">
        <v>3034.2165000000005</v>
      </c>
      <c r="E114" s="53">
        <v>3641.0598000000005</v>
      </c>
    </row>
    <row r="115" spans="1:5" ht="15" customHeight="1" x14ac:dyDescent="0.25">
      <c r="A115" s="59">
        <v>98</v>
      </c>
      <c r="B115" s="51" t="s">
        <v>2049</v>
      </c>
      <c r="C115" s="52">
        <v>0.15</v>
      </c>
      <c r="D115" s="53">
        <v>3350.7810000000004</v>
      </c>
      <c r="E115" s="53">
        <v>4020.9372000000003</v>
      </c>
    </row>
    <row r="116" spans="1:5" ht="15" customHeight="1" x14ac:dyDescent="0.25">
      <c r="A116" s="59">
        <v>99</v>
      </c>
      <c r="B116" s="51" t="s">
        <v>2050</v>
      </c>
      <c r="C116" s="52">
        <v>0.15</v>
      </c>
      <c r="D116" s="53">
        <v>4545.5130000000008</v>
      </c>
      <c r="E116" s="53">
        <v>5454.615600000001</v>
      </c>
    </row>
    <row r="117" spans="1:5" ht="15" customHeight="1" x14ac:dyDescent="0.25">
      <c r="A117" s="59">
        <v>100</v>
      </c>
      <c r="B117" s="51" t="s">
        <v>2051</v>
      </c>
      <c r="C117" s="52">
        <v>0.16400000000000001</v>
      </c>
      <c r="D117" s="53">
        <v>5691.6509999999998</v>
      </c>
      <c r="E117" s="53">
        <v>6829.9811999999993</v>
      </c>
    </row>
    <row r="118" spans="1:5" ht="15" customHeight="1" x14ac:dyDescent="0.25">
      <c r="A118" s="59">
        <v>101</v>
      </c>
      <c r="B118" s="51" t="s">
        <v>2052</v>
      </c>
      <c r="C118" s="52">
        <v>0.16400000000000001</v>
      </c>
      <c r="D118" s="53">
        <v>4549.4714999999997</v>
      </c>
      <c r="E118" s="53">
        <v>5459.3657999999996</v>
      </c>
    </row>
    <row r="119" spans="1:5" ht="15" customHeight="1" x14ac:dyDescent="0.25">
      <c r="A119" s="59">
        <v>102</v>
      </c>
      <c r="B119" s="51" t="s">
        <v>2053</v>
      </c>
      <c r="C119" s="52">
        <v>0.17100000000000001</v>
      </c>
      <c r="D119" s="53">
        <v>5122.8974999999991</v>
      </c>
      <c r="E119" s="53">
        <v>6147.476999999999</v>
      </c>
    </row>
    <row r="120" spans="1:5" ht="15" customHeight="1" x14ac:dyDescent="0.25">
      <c r="A120" s="59">
        <v>103</v>
      </c>
      <c r="B120" s="51" t="s">
        <v>2054</v>
      </c>
      <c r="C120" s="52">
        <v>0.185</v>
      </c>
      <c r="D120" s="53">
        <v>5179.8180000000002</v>
      </c>
      <c r="E120" s="53">
        <v>6215.7816000000003</v>
      </c>
    </row>
    <row r="121" spans="1:5" ht="15" customHeight="1" x14ac:dyDescent="0.25">
      <c r="A121" s="59">
        <v>104</v>
      </c>
      <c r="B121" s="51" t="s">
        <v>2055</v>
      </c>
      <c r="C121" s="52">
        <v>0.2</v>
      </c>
      <c r="D121" s="53">
        <v>6188.259</v>
      </c>
      <c r="E121" s="53">
        <v>7425.9107999999997</v>
      </c>
    </row>
    <row r="122" spans="1:5" ht="15" customHeight="1" x14ac:dyDescent="0.25">
      <c r="A122" s="59"/>
      <c r="B122" s="51"/>
      <c r="C122" s="52"/>
      <c r="D122" s="53"/>
      <c r="E122" s="53"/>
    </row>
    <row r="123" spans="1:5" ht="15" customHeight="1" x14ac:dyDescent="0.25">
      <c r="A123" s="55"/>
      <c r="B123" s="380" t="s">
        <v>815</v>
      </c>
      <c r="C123" s="381"/>
      <c r="D123" s="382"/>
      <c r="E123" s="58"/>
    </row>
    <row r="124" spans="1:5" ht="15" customHeight="1" x14ac:dyDescent="0.25">
      <c r="A124" s="59">
        <v>108</v>
      </c>
      <c r="B124" s="51" t="s">
        <v>816</v>
      </c>
      <c r="C124" s="61">
        <v>1.2</v>
      </c>
      <c r="D124" s="53">
        <v>14618.166084238266</v>
      </c>
      <c r="E124" s="53">
        <f t="shared" ref="E124:E126" si="2">D124*1.2</f>
        <v>17541.799301085917</v>
      </c>
    </row>
    <row r="125" spans="1:5" ht="15" customHeight="1" x14ac:dyDescent="0.25">
      <c r="A125" s="59">
        <v>109</v>
      </c>
      <c r="B125" s="51" t="s">
        <v>817</v>
      </c>
      <c r="C125" s="61">
        <v>1.8</v>
      </c>
      <c r="D125" s="53">
        <v>23720.364820211777</v>
      </c>
      <c r="E125" s="53">
        <f t="shared" si="2"/>
        <v>28464.437784254133</v>
      </c>
    </row>
    <row r="126" spans="1:5" ht="15" customHeight="1" x14ac:dyDescent="0.25">
      <c r="A126" s="59">
        <v>110</v>
      </c>
      <c r="B126" s="51" t="s">
        <v>818</v>
      </c>
      <c r="C126" s="61">
        <v>0.83</v>
      </c>
      <c r="D126" s="53">
        <v>11269.810162971738</v>
      </c>
      <c r="E126" s="53">
        <f t="shared" si="2"/>
        <v>13523.772195566085</v>
      </c>
    </row>
  </sheetData>
  <mergeCells count="14">
    <mergeCell ref="B5:E5"/>
    <mergeCell ref="A4:E4"/>
    <mergeCell ref="A3:E3"/>
    <mergeCell ref="B123:D123"/>
    <mergeCell ref="B9:D9"/>
    <mergeCell ref="B16:D16"/>
    <mergeCell ref="B20:D20"/>
    <mergeCell ref="B25:D25"/>
    <mergeCell ref="B87:D87"/>
    <mergeCell ref="A6:E6"/>
    <mergeCell ref="B29:D29"/>
    <mergeCell ref="B46:D46"/>
    <mergeCell ref="B66:D66"/>
    <mergeCell ref="B70:D7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3" sqref="A13:XFD15"/>
    </sheetView>
  </sheetViews>
  <sheetFormatPr defaultRowHeight="15" x14ac:dyDescent="0.25"/>
  <cols>
    <col min="2" max="2" width="26" customWidth="1"/>
    <col min="3" max="3" width="10.85546875" customWidth="1"/>
    <col min="4" max="4" width="12.140625" customWidth="1"/>
  </cols>
  <sheetData>
    <row r="1" spans="1:5" ht="18.75" x14ac:dyDescent="0.25">
      <c r="A1" s="41"/>
      <c r="B1" s="41"/>
      <c r="C1" s="41"/>
      <c r="D1" s="43"/>
      <c r="E1" s="43"/>
    </row>
    <row r="2" spans="1:5" ht="12.75" customHeight="1" x14ac:dyDescent="0.25">
      <c r="A2" s="41"/>
      <c r="B2" s="41"/>
      <c r="C2" s="41"/>
      <c r="D2" s="43"/>
      <c r="E2" s="43"/>
    </row>
    <row r="3" spans="1:5" ht="18.75" customHeight="1" x14ac:dyDescent="0.25">
      <c r="A3" s="329" t="s">
        <v>752</v>
      </c>
      <c r="B3" s="329"/>
      <c r="C3" s="329"/>
      <c r="D3" s="329"/>
      <c r="E3" s="329"/>
    </row>
    <row r="4" spans="1:5" ht="28.5" customHeight="1" x14ac:dyDescent="0.25">
      <c r="A4" s="329" t="s">
        <v>892</v>
      </c>
      <c r="B4" s="329"/>
      <c r="C4" s="329"/>
      <c r="D4" s="329"/>
      <c r="E4" s="329"/>
    </row>
    <row r="5" spans="1:5" ht="21.75" customHeight="1" x14ac:dyDescent="0.25">
      <c r="A5" s="329" t="s">
        <v>754</v>
      </c>
      <c r="B5" s="329"/>
      <c r="C5" s="329"/>
      <c r="D5" s="329"/>
      <c r="E5" s="329"/>
    </row>
    <row r="6" spans="1:5" ht="18.75" customHeight="1" x14ac:dyDescent="0.25">
      <c r="A6" s="329" t="s">
        <v>891</v>
      </c>
      <c r="B6" s="329"/>
      <c r="C6" s="329"/>
      <c r="D6" s="329"/>
      <c r="E6" s="329"/>
    </row>
    <row r="7" spans="1:5" ht="15.75" x14ac:dyDescent="0.25">
      <c r="A7" s="44"/>
      <c r="B7" s="122" t="s">
        <v>889</v>
      </c>
      <c r="C7" s="44"/>
      <c r="D7" s="351"/>
      <c r="E7" s="351"/>
    </row>
    <row r="8" spans="1:5" ht="15" customHeight="1" x14ac:dyDescent="0.25">
      <c r="A8" s="386" t="s">
        <v>4</v>
      </c>
      <c r="B8" s="335" t="s">
        <v>0</v>
      </c>
      <c r="C8" s="331" t="s">
        <v>1</v>
      </c>
      <c r="D8" s="352" t="s">
        <v>893</v>
      </c>
      <c r="E8" s="352"/>
    </row>
    <row r="9" spans="1:5" x14ac:dyDescent="0.25">
      <c r="A9" s="387"/>
      <c r="B9" s="336"/>
      <c r="C9" s="332"/>
      <c r="D9" s="352"/>
      <c r="E9" s="352"/>
    </row>
    <row r="10" spans="1:5" x14ac:dyDescent="0.25">
      <c r="A10" s="120">
        <v>1</v>
      </c>
      <c r="B10" s="120" t="s">
        <v>12</v>
      </c>
      <c r="C10" s="10">
        <v>18341.907283482567</v>
      </c>
      <c r="D10" s="353">
        <f>C10*1.2</f>
        <v>22010.288740179079</v>
      </c>
      <c r="E10" s="353"/>
    </row>
    <row r="11" spans="1:5" x14ac:dyDescent="0.25">
      <c r="A11" s="120">
        <v>2</v>
      </c>
      <c r="B11" s="120" t="s">
        <v>13</v>
      </c>
      <c r="C11" s="10">
        <v>23948.415603399055</v>
      </c>
      <c r="D11" s="353">
        <f>C11*1.2</f>
        <v>28738.098724078864</v>
      </c>
      <c r="E11" s="353"/>
    </row>
  </sheetData>
  <mergeCells count="11">
    <mergeCell ref="D10:E10"/>
    <mergeCell ref="D7:E7"/>
    <mergeCell ref="A8:A9"/>
    <mergeCell ref="B8:B9"/>
    <mergeCell ref="C8:C9"/>
    <mergeCell ref="D8:E9"/>
    <mergeCell ref="A4:E4"/>
    <mergeCell ref="A5:E5"/>
    <mergeCell ref="A6:E6"/>
    <mergeCell ref="A3:E3"/>
    <mergeCell ref="D11:E1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1"/>
  <sheetViews>
    <sheetView showZeros="0" topLeftCell="A177" zoomScale="80" zoomScaleNormal="80" workbookViewId="0">
      <selection activeCell="B193" sqref="B193"/>
    </sheetView>
  </sheetViews>
  <sheetFormatPr defaultColWidth="9.140625" defaultRowHeight="15.75" x14ac:dyDescent="0.25"/>
  <cols>
    <col min="1" max="1" width="26.42578125" style="239" customWidth="1"/>
    <col min="2" max="2" width="9.28515625" style="239" customWidth="1"/>
    <col min="3" max="3" width="9.140625" style="239" customWidth="1"/>
    <col min="4" max="4" width="19.42578125" style="239" customWidth="1"/>
    <col min="5" max="6" width="22.7109375" style="240" customWidth="1"/>
    <col min="7" max="7" width="22.7109375" style="240" hidden="1" customWidth="1"/>
    <col min="8" max="8" width="15.85546875" style="240" hidden="1" customWidth="1"/>
    <col min="9" max="9" width="5.5703125" style="240" hidden="1" customWidth="1"/>
    <col min="10" max="10" width="6.85546875" style="239" hidden="1" customWidth="1"/>
    <col min="11" max="11" width="14.140625" style="240" hidden="1" customWidth="1"/>
    <col min="12" max="12" width="10.28515625" style="242" hidden="1" customWidth="1"/>
    <col min="13" max="13" width="18.42578125" style="240" hidden="1" customWidth="1"/>
    <col min="14" max="14" width="10.28515625" style="242" hidden="1" customWidth="1"/>
    <col min="15" max="15" width="17.140625" style="239" hidden="1" customWidth="1"/>
    <col min="16" max="16384" width="9.140625" style="239"/>
  </cols>
  <sheetData>
    <row r="1" spans="1:14" x14ac:dyDescent="0.25">
      <c r="E1" s="241"/>
      <c r="F1" s="241"/>
      <c r="G1" s="241"/>
      <c r="H1" s="241"/>
      <c r="I1" s="241"/>
    </row>
    <row r="2" spans="1:14" ht="30.75" customHeight="1" x14ac:dyDescent="0.5">
      <c r="B2" s="391" t="s">
        <v>1813</v>
      </c>
      <c r="C2" s="391"/>
      <c r="D2" s="391"/>
      <c r="E2" s="391"/>
      <c r="F2" s="241"/>
      <c r="G2" s="241"/>
      <c r="H2" s="241"/>
      <c r="I2" s="241"/>
    </row>
    <row r="3" spans="1:14" ht="18.75" x14ac:dyDescent="0.3">
      <c r="D3" s="243" t="s">
        <v>8</v>
      </c>
      <c r="E3" s="241"/>
      <c r="F3" s="241"/>
      <c r="G3" s="241"/>
      <c r="H3" s="241"/>
      <c r="I3" s="241"/>
    </row>
    <row r="4" spans="1:14" ht="23.1" customHeight="1" x14ac:dyDescent="0.25">
      <c r="A4" s="244"/>
      <c r="B4" s="244"/>
      <c r="C4" s="244"/>
      <c r="D4" s="244"/>
    </row>
    <row r="5" spans="1:14" ht="23.1" customHeight="1" thickBot="1" x14ac:dyDescent="0.35">
      <c r="A5" s="244"/>
      <c r="B5" s="244"/>
      <c r="C5" s="244"/>
      <c r="D5" s="245"/>
      <c r="E5" s="246" t="s">
        <v>1814</v>
      </c>
    </row>
    <row r="6" spans="1:14" s="249" customFormat="1" ht="27" customHeight="1" x14ac:dyDescent="0.25">
      <c r="A6" s="392" t="s">
        <v>9</v>
      </c>
      <c r="B6" s="395" t="s">
        <v>10</v>
      </c>
      <c r="C6" s="395"/>
      <c r="D6" s="396" t="s">
        <v>11</v>
      </c>
      <c r="E6" s="399" t="s">
        <v>1815</v>
      </c>
      <c r="F6" s="399" t="s">
        <v>1816</v>
      </c>
      <c r="G6" s="247"/>
      <c r="H6" s="247"/>
      <c r="I6" s="248"/>
      <c r="K6" s="250"/>
      <c r="L6" s="251"/>
      <c r="M6" s="250"/>
      <c r="N6" s="251"/>
    </row>
    <row r="7" spans="1:14" s="249" customFormat="1" ht="20.25" customHeight="1" x14ac:dyDescent="0.25">
      <c r="A7" s="393"/>
      <c r="B7" s="252" t="s">
        <v>1817</v>
      </c>
      <c r="C7" s="252" t="s">
        <v>1818</v>
      </c>
      <c r="D7" s="397"/>
      <c r="E7" s="400"/>
      <c r="F7" s="400"/>
      <c r="G7" s="247"/>
      <c r="H7" s="247"/>
      <c r="I7" s="248"/>
      <c r="K7" s="250"/>
      <c r="L7" s="251"/>
      <c r="M7" s="250"/>
      <c r="N7" s="251"/>
    </row>
    <row r="8" spans="1:14" s="255" customFormat="1" ht="18" customHeight="1" thickBot="1" x14ac:dyDescent="0.3">
      <c r="A8" s="394"/>
      <c r="B8" s="253" t="s">
        <v>1819</v>
      </c>
      <c r="C8" s="253" t="s">
        <v>1820</v>
      </c>
      <c r="D8" s="398"/>
      <c r="E8" s="254" t="s">
        <v>1821</v>
      </c>
      <c r="F8" s="254" t="s">
        <v>1822</v>
      </c>
      <c r="G8" s="247"/>
      <c r="H8" s="247"/>
      <c r="I8" s="248"/>
      <c r="K8" s="256"/>
      <c r="L8" s="257"/>
      <c r="M8" s="256"/>
      <c r="N8" s="257"/>
    </row>
    <row r="9" spans="1:14" x14ac:dyDescent="0.25">
      <c r="A9" s="258" t="s">
        <v>1823</v>
      </c>
      <c r="B9" s="258">
        <v>0.7</v>
      </c>
      <c r="C9" s="259">
        <v>0.28000000000000003</v>
      </c>
      <c r="D9" s="260" t="s">
        <v>1824</v>
      </c>
      <c r="E9" s="261">
        <f>[3]С30!F16</f>
        <v>5385.81580135677</v>
      </c>
      <c r="F9" s="261">
        <f>ROUND(E9*1.2,2)</f>
        <v>6462.98</v>
      </c>
      <c r="G9" s="262">
        <v>5016.8</v>
      </c>
      <c r="H9" s="263">
        <f>F9/G9</f>
        <v>1.2882674214638812</v>
      </c>
    </row>
    <row r="10" spans="1:14" x14ac:dyDescent="0.25">
      <c r="A10" s="264" t="s">
        <v>1825</v>
      </c>
      <c r="B10" s="264">
        <v>0.93</v>
      </c>
      <c r="C10" s="265">
        <v>0.37</v>
      </c>
      <c r="D10" s="260" t="s">
        <v>1824</v>
      </c>
      <c r="E10" s="266">
        <f>[3]С30!H16</f>
        <v>6887.4303957020802</v>
      </c>
      <c r="F10" s="261">
        <f t="shared" ref="F10:F73" si="0">ROUND(E10*1.2,2)</f>
        <v>8264.92</v>
      </c>
      <c r="G10" s="262">
        <v>6443.71</v>
      </c>
      <c r="H10" s="263">
        <f t="shared" ref="H10:H73" si="1">F10/G10</f>
        <v>1.2826337622270401</v>
      </c>
    </row>
    <row r="11" spans="1:14" x14ac:dyDescent="0.25">
      <c r="A11" s="264" t="s">
        <v>1826</v>
      </c>
      <c r="B11" s="264">
        <v>1.1499999999999999</v>
      </c>
      <c r="C11" s="265">
        <v>0.46</v>
      </c>
      <c r="D11" s="260" t="s">
        <v>1824</v>
      </c>
      <c r="E11" s="266">
        <f>[3]С30!J16</f>
        <v>8389.1991094663335</v>
      </c>
      <c r="F11" s="261">
        <f t="shared" si="0"/>
        <v>10067.040000000001</v>
      </c>
      <c r="G11" s="262">
        <v>7870.73</v>
      </c>
      <c r="H11" s="263">
        <f t="shared" si="1"/>
        <v>1.2790478138622468</v>
      </c>
    </row>
    <row r="12" spans="1:14" x14ac:dyDescent="0.25">
      <c r="A12" s="264" t="s">
        <v>1827</v>
      </c>
      <c r="B12" s="264">
        <v>1.1499999999999999</v>
      </c>
      <c r="C12" s="265">
        <v>0.46</v>
      </c>
      <c r="D12" s="260" t="s">
        <v>1824</v>
      </c>
      <c r="E12" s="266">
        <f>[3]С30!L16</f>
        <v>9291.8875063286487</v>
      </c>
      <c r="F12" s="261">
        <f t="shared" si="0"/>
        <v>11150.27</v>
      </c>
      <c r="G12" s="262">
        <v>8383.1200000000008</v>
      </c>
      <c r="H12" s="263">
        <f t="shared" si="1"/>
        <v>1.3300859345923712</v>
      </c>
    </row>
    <row r="13" spans="1:14" x14ac:dyDescent="0.25">
      <c r="A13" s="264" t="s">
        <v>1828</v>
      </c>
      <c r="B13" s="264">
        <v>1.38</v>
      </c>
      <c r="C13" s="265">
        <v>0.55000000000000004</v>
      </c>
      <c r="D13" s="260" t="s">
        <v>1824</v>
      </c>
      <c r="E13" s="266">
        <f>[3]С30!N16</f>
        <v>9891.0289282305876</v>
      </c>
      <c r="F13" s="261">
        <f t="shared" si="0"/>
        <v>11869.23</v>
      </c>
      <c r="G13" s="262">
        <v>9297.1200000000008</v>
      </c>
      <c r="H13" s="263">
        <f t="shared" si="1"/>
        <v>1.2766566420568948</v>
      </c>
    </row>
    <row r="14" spans="1:14" x14ac:dyDescent="0.25">
      <c r="A14" s="264" t="s">
        <v>1829</v>
      </c>
      <c r="B14" s="264">
        <v>1.38</v>
      </c>
      <c r="C14" s="265">
        <v>0.55000000000000004</v>
      </c>
      <c r="D14" s="260" t="s">
        <v>1824</v>
      </c>
      <c r="E14" s="266">
        <f>[3]С30!P16</f>
        <v>10967.810379540017</v>
      </c>
      <c r="F14" s="261">
        <f t="shared" si="0"/>
        <v>13161.37</v>
      </c>
      <c r="G14" s="262">
        <v>9909.1299999999992</v>
      </c>
      <c r="H14" s="263">
        <f t="shared" si="1"/>
        <v>1.3282064116627799</v>
      </c>
    </row>
    <row r="15" spans="1:14" x14ac:dyDescent="0.25">
      <c r="A15" s="264" t="s">
        <v>1830</v>
      </c>
      <c r="B15" s="264">
        <v>1.38</v>
      </c>
      <c r="C15" s="265">
        <v>0.55000000000000004</v>
      </c>
      <c r="D15" s="260" t="s">
        <v>1831</v>
      </c>
      <c r="E15" s="266">
        <f>[3]С30!R16</f>
        <v>12284.512799042208</v>
      </c>
      <c r="F15" s="261">
        <f t="shared" si="0"/>
        <v>14741.42</v>
      </c>
      <c r="G15" s="262">
        <v>10841.81</v>
      </c>
      <c r="H15" s="263">
        <f t="shared" si="1"/>
        <v>1.3596825622290005</v>
      </c>
    </row>
    <row r="16" spans="1:14" x14ac:dyDescent="0.25">
      <c r="A16" s="264" t="s">
        <v>1832</v>
      </c>
      <c r="B16" s="264">
        <v>1.6</v>
      </c>
      <c r="C16" s="265">
        <v>0.64</v>
      </c>
      <c r="D16" s="260" t="s">
        <v>1824</v>
      </c>
      <c r="E16" s="266">
        <f>[3]С30!T16</f>
        <v>12690.642718536074</v>
      </c>
      <c r="F16" s="261">
        <f t="shared" si="0"/>
        <v>15228.77</v>
      </c>
      <c r="G16" s="262">
        <v>11481.32</v>
      </c>
      <c r="H16" s="263">
        <f t="shared" si="1"/>
        <v>1.3263953970449391</v>
      </c>
    </row>
    <row r="17" spans="1:8" x14ac:dyDescent="0.25">
      <c r="A17" s="264" t="s">
        <v>1833</v>
      </c>
      <c r="B17" s="264">
        <v>1.6</v>
      </c>
      <c r="C17" s="265">
        <v>0.64</v>
      </c>
      <c r="D17" s="267" t="s">
        <v>1831</v>
      </c>
      <c r="E17" s="266">
        <f>[3]С30!V16</f>
        <v>14221.446270273773</v>
      </c>
      <c r="F17" s="261">
        <f t="shared" si="0"/>
        <v>17065.740000000002</v>
      </c>
      <c r="G17" s="262">
        <v>12565.69</v>
      </c>
      <c r="H17" s="263">
        <f t="shared" si="1"/>
        <v>1.3581219972798948</v>
      </c>
    </row>
    <row r="18" spans="1:8" x14ac:dyDescent="0.25">
      <c r="A18" s="264" t="s">
        <v>1834</v>
      </c>
      <c r="B18" s="264">
        <v>1.6</v>
      </c>
      <c r="C18" s="265">
        <v>0.64</v>
      </c>
      <c r="D18" s="267" t="s">
        <v>1831</v>
      </c>
      <c r="E18" s="266">
        <f>[3]С30!X16</f>
        <v>15876.078146804788</v>
      </c>
      <c r="F18" s="261">
        <f t="shared" si="0"/>
        <v>19051.29</v>
      </c>
      <c r="G18" s="262">
        <v>13683.09</v>
      </c>
      <c r="H18" s="263">
        <f t="shared" si="1"/>
        <v>1.3923236637338496</v>
      </c>
    </row>
    <row r="19" spans="1:8" x14ac:dyDescent="0.25">
      <c r="A19" s="264" t="s">
        <v>1835</v>
      </c>
      <c r="B19" s="264">
        <v>1.83</v>
      </c>
      <c r="C19" s="265">
        <v>0.73</v>
      </c>
      <c r="D19" s="267" t="s">
        <v>1831</v>
      </c>
      <c r="E19" s="266">
        <f>[3]С30!Z16</f>
        <v>14529.656352816375</v>
      </c>
      <c r="F19" s="261">
        <f t="shared" si="0"/>
        <v>17435.59</v>
      </c>
      <c r="G19" s="262">
        <v>13167.15</v>
      </c>
      <c r="H19" s="263">
        <f t="shared" si="1"/>
        <v>1.324173416418891</v>
      </c>
    </row>
    <row r="20" spans="1:8" x14ac:dyDescent="0.25">
      <c r="A20" s="264" t="s">
        <v>1836</v>
      </c>
      <c r="B20" s="264">
        <v>1.83</v>
      </c>
      <c r="C20" s="265">
        <v>0.73</v>
      </c>
      <c r="D20" s="267" t="s">
        <v>1831</v>
      </c>
      <c r="E20" s="266">
        <f>[3]С30!AB16</f>
        <v>16111.551378720646</v>
      </c>
      <c r="F20" s="261">
        <f t="shared" si="0"/>
        <v>19333.86</v>
      </c>
      <c r="G20" s="262">
        <v>14244.07</v>
      </c>
      <c r="H20" s="263">
        <f t="shared" si="1"/>
        <v>1.3573269437737951</v>
      </c>
    </row>
    <row r="21" spans="1:8" x14ac:dyDescent="0.25">
      <c r="A21" s="264" t="s">
        <v>1837</v>
      </c>
      <c r="B21" s="264">
        <v>1.83</v>
      </c>
      <c r="C21" s="265">
        <v>0.73</v>
      </c>
      <c r="D21" s="267" t="s">
        <v>1831</v>
      </c>
      <c r="E21" s="266">
        <f>[3]С30!AD16</f>
        <v>18013.604844265639</v>
      </c>
      <c r="F21" s="261">
        <f t="shared" si="0"/>
        <v>21616.33</v>
      </c>
      <c r="G21" s="262">
        <v>15528.57</v>
      </c>
      <c r="H21" s="263">
        <f t="shared" si="1"/>
        <v>1.3920360986233762</v>
      </c>
    </row>
    <row r="22" spans="1:8" x14ac:dyDescent="0.25">
      <c r="A22" s="264" t="s">
        <v>1838</v>
      </c>
      <c r="B22" s="264">
        <v>1.83</v>
      </c>
      <c r="C22" s="265">
        <v>0.73</v>
      </c>
      <c r="D22" s="267" t="s">
        <v>1831</v>
      </c>
      <c r="E22" s="266">
        <f>[3]С30!AF16</f>
        <v>20014.736956824621</v>
      </c>
      <c r="F22" s="261">
        <f t="shared" si="0"/>
        <v>24017.68</v>
      </c>
      <c r="G22" s="262">
        <v>16980.150000000001</v>
      </c>
      <c r="H22" s="263">
        <f t="shared" si="1"/>
        <v>1.414456291611087</v>
      </c>
    </row>
    <row r="23" spans="1:8" x14ac:dyDescent="0.25">
      <c r="A23" s="264" t="s">
        <v>1839</v>
      </c>
      <c r="B23" s="264">
        <v>1.83</v>
      </c>
      <c r="C23" s="265">
        <v>0.73</v>
      </c>
      <c r="D23" s="267" t="s">
        <v>1840</v>
      </c>
      <c r="E23" s="266">
        <f>[3]С30!AH16</f>
        <v>22720.208073354785</v>
      </c>
      <c r="F23" s="261">
        <f t="shared" si="0"/>
        <v>27264.25</v>
      </c>
      <c r="G23" s="262">
        <v>18950</v>
      </c>
      <c r="H23" s="263">
        <f t="shared" si="1"/>
        <v>1.4387467018469657</v>
      </c>
    </row>
    <row r="24" spans="1:8" x14ac:dyDescent="0.25">
      <c r="A24" s="264" t="s">
        <v>1841</v>
      </c>
      <c r="B24" s="264">
        <v>2.0499999999999998</v>
      </c>
      <c r="C24" s="265">
        <v>0.82</v>
      </c>
      <c r="D24" s="267" t="s">
        <v>1831</v>
      </c>
      <c r="E24" s="266">
        <f>[3]С30!AJ16</f>
        <v>16208.049624457071</v>
      </c>
      <c r="F24" s="261">
        <f t="shared" si="0"/>
        <v>19449.66</v>
      </c>
      <c r="G24" s="262">
        <v>14700.83</v>
      </c>
      <c r="H24" s="263">
        <f t="shared" si="1"/>
        <v>1.323031420674887</v>
      </c>
    </row>
    <row r="25" spans="1:8" x14ac:dyDescent="0.25">
      <c r="A25" s="264" t="s">
        <v>1842</v>
      </c>
      <c r="B25" s="264">
        <v>2.0499999999999998</v>
      </c>
      <c r="C25" s="265">
        <v>0.82</v>
      </c>
      <c r="D25" s="267" t="s">
        <v>1831</v>
      </c>
      <c r="E25" s="266">
        <f>[3]С30!AL16</f>
        <v>18001.461260748572</v>
      </c>
      <c r="F25" s="261">
        <f t="shared" si="0"/>
        <v>21601.75</v>
      </c>
      <c r="G25" s="262">
        <v>15921.62</v>
      </c>
      <c r="H25" s="263">
        <f t="shared" si="1"/>
        <v>1.356755782388978</v>
      </c>
    </row>
    <row r="26" spans="1:8" x14ac:dyDescent="0.25">
      <c r="A26" s="264" t="s">
        <v>1843</v>
      </c>
      <c r="B26" s="264">
        <v>2.0499999999999998</v>
      </c>
      <c r="C26" s="265">
        <v>0.82</v>
      </c>
      <c r="D26" s="267" t="s">
        <v>1831</v>
      </c>
      <c r="E26" s="266">
        <f>[3]С30!AN16</f>
        <v>20120.008616680807</v>
      </c>
      <c r="F26" s="261">
        <f t="shared" si="0"/>
        <v>24144.01</v>
      </c>
      <c r="G26" s="262">
        <v>17352.32</v>
      </c>
      <c r="H26" s="263">
        <f t="shared" si="1"/>
        <v>1.3913995362003466</v>
      </c>
    </row>
    <row r="27" spans="1:8" x14ac:dyDescent="0.25">
      <c r="A27" s="264" t="s">
        <v>1844</v>
      </c>
      <c r="B27" s="264">
        <v>2.0499999999999998</v>
      </c>
      <c r="C27" s="265">
        <v>0.82</v>
      </c>
      <c r="D27" s="267" t="s">
        <v>1831</v>
      </c>
      <c r="E27" s="266">
        <f>[3]С30!AP16</f>
        <v>22366.072407567142</v>
      </c>
      <c r="F27" s="261">
        <f t="shared" si="0"/>
        <v>26839.29</v>
      </c>
      <c r="G27" s="262">
        <v>18981.43</v>
      </c>
      <c r="H27" s="263">
        <f t="shared" si="1"/>
        <v>1.4139761861988269</v>
      </c>
    </row>
    <row r="28" spans="1:8" x14ac:dyDescent="0.25">
      <c r="A28" s="264" t="s">
        <v>1845</v>
      </c>
      <c r="B28" s="264">
        <v>2.0499999999999998</v>
      </c>
      <c r="C28" s="265">
        <v>0.82</v>
      </c>
      <c r="D28" s="267" t="s">
        <v>1840</v>
      </c>
      <c r="E28" s="266">
        <f>[3]С30!AR16</f>
        <v>25405.30351692039</v>
      </c>
      <c r="F28" s="261">
        <f t="shared" si="0"/>
        <v>30486.36</v>
      </c>
      <c r="G28" s="262">
        <v>21194.28</v>
      </c>
      <c r="H28" s="263">
        <f t="shared" si="1"/>
        <v>1.4384239521229314</v>
      </c>
    </row>
    <row r="29" spans="1:8" x14ac:dyDescent="0.25">
      <c r="A29" s="264" t="s">
        <v>1846</v>
      </c>
      <c r="B29" s="264">
        <v>2.2799999999999998</v>
      </c>
      <c r="C29" s="265">
        <v>0.91</v>
      </c>
      <c r="D29" s="267" t="s">
        <v>1831</v>
      </c>
      <c r="E29" s="266">
        <f>[3]С30!AT16</f>
        <v>17952.923672665362</v>
      </c>
      <c r="F29" s="261">
        <f t="shared" si="0"/>
        <v>21543.51</v>
      </c>
      <c r="G29" s="262">
        <v>16306.71</v>
      </c>
      <c r="H29" s="263">
        <f t="shared" si="1"/>
        <v>1.3211438726757267</v>
      </c>
    </row>
    <row r="30" spans="1:8" x14ac:dyDescent="0.25">
      <c r="A30" s="264" t="s">
        <v>1847</v>
      </c>
      <c r="B30" s="264">
        <v>2.2799999999999998</v>
      </c>
      <c r="C30" s="265">
        <v>0.91</v>
      </c>
      <c r="D30" s="267" t="s">
        <v>1831</v>
      </c>
      <c r="E30" s="266">
        <f>[3]С30!AV16</f>
        <v>19926.782012717347</v>
      </c>
      <c r="F30" s="261">
        <f t="shared" si="0"/>
        <v>23912.14</v>
      </c>
      <c r="G30" s="262">
        <v>17650.419999999998</v>
      </c>
      <c r="H30" s="263">
        <f t="shared" si="1"/>
        <v>1.3547632294302345</v>
      </c>
    </row>
    <row r="31" spans="1:8" x14ac:dyDescent="0.25">
      <c r="A31" s="264" t="s">
        <v>1848</v>
      </c>
      <c r="B31" s="264">
        <v>2.2799999999999998</v>
      </c>
      <c r="C31" s="265">
        <v>0.91</v>
      </c>
      <c r="D31" s="267" t="s">
        <v>1831</v>
      </c>
      <c r="E31" s="266">
        <f>[3]С30!AX16</f>
        <v>22292.853169663565</v>
      </c>
      <c r="F31" s="261">
        <f t="shared" si="0"/>
        <v>26751.42</v>
      </c>
      <c r="G31" s="262">
        <v>19248.32</v>
      </c>
      <c r="H31" s="263">
        <f t="shared" si="1"/>
        <v>1.3898054479559774</v>
      </c>
    </row>
    <row r="32" spans="1:8" x14ac:dyDescent="0.25">
      <c r="A32" s="264" t="s">
        <v>1849</v>
      </c>
      <c r="B32" s="264">
        <v>2.2799999999999998</v>
      </c>
      <c r="C32" s="265">
        <v>0.91</v>
      </c>
      <c r="D32" s="267" t="s">
        <v>1831</v>
      </c>
      <c r="E32" s="266">
        <f>[3]С30!AZ16</f>
        <v>24768.609211563882</v>
      </c>
      <c r="F32" s="261">
        <f t="shared" si="0"/>
        <v>29722.33</v>
      </c>
      <c r="G32" s="262">
        <v>21044.52</v>
      </c>
      <c r="H32" s="263">
        <f t="shared" si="1"/>
        <v>1.412354855325757</v>
      </c>
    </row>
    <row r="33" spans="1:8" x14ac:dyDescent="0.25">
      <c r="A33" s="264" t="s">
        <v>1850</v>
      </c>
      <c r="B33" s="264">
        <v>2.2799999999999998</v>
      </c>
      <c r="C33" s="265">
        <v>0.91</v>
      </c>
      <c r="D33" s="267" t="s">
        <v>1840</v>
      </c>
      <c r="E33" s="266">
        <f>[3]С30!BB16</f>
        <v>28141.600313740215</v>
      </c>
      <c r="F33" s="261">
        <f t="shared" si="0"/>
        <v>33769.919999999998</v>
      </c>
      <c r="G33" s="262">
        <v>23500.37</v>
      </c>
      <c r="H33" s="263">
        <f t="shared" si="1"/>
        <v>1.4369952473088721</v>
      </c>
    </row>
    <row r="34" spans="1:8" x14ac:dyDescent="0.25">
      <c r="A34" s="264" t="s">
        <v>1851</v>
      </c>
      <c r="B34" s="264">
        <v>2.2799999999999998</v>
      </c>
      <c r="C34" s="265">
        <v>0.91</v>
      </c>
      <c r="D34" s="267" t="s">
        <v>1840</v>
      </c>
      <c r="E34" s="266">
        <f>[3]С30!BD16</f>
        <v>31387.598331488865</v>
      </c>
      <c r="F34" s="261">
        <f t="shared" si="0"/>
        <v>37665.120000000003</v>
      </c>
      <c r="G34" s="262">
        <v>25724.74</v>
      </c>
      <c r="H34" s="263">
        <f t="shared" si="1"/>
        <v>1.4641594045265376</v>
      </c>
    </row>
    <row r="35" spans="1:8" x14ac:dyDescent="0.25">
      <c r="A35" s="264" t="s">
        <v>1852</v>
      </c>
      <c r="B35" s="264">
        <v>2.2799999999999998</v>
      </c>
      <c r="C35" s="265">
        <v>0.91</v>
      </c>
      <c r="D35" s="267" t="s">
        <v>1840</v>
      </c>
      <c r="E35" s="266">
        <f>[3]С30!BF16</f>
        <v>37529.35708036337</v>
      </c>
      <c r="F35" s="261">
        <f t="shared" si="0"/>
        <v>45035.23</v>
      </c>
      <c r="G35" s="262">
        <v>29452.91</v>
      </c>
      <c r="H35" s="263">
        <f t="shared" si="1"/>
        <v>1.5290587585403277</v>
      </c>
    </row>
    <row r="36" spans="1:8" x14ac:dyDescent="0.25">
      <c r="A36" s="264" t="s">
        <v>1853</v>
      </c>
      <c r="B36" s="264">
        <v>2.5</v>
      </c>
      <c r="C36" s="265">
        <v>1</v>
      </c>
      <c r="D36" s="267" t="s">
        <v>1831</v>
      </c>
      <c r="E36" s="266">
        <f>[3]С30!BH16</f>
        <v>21816.948226164226</v>
      </c>
      <c r="F36" s="261">
        <f t="shared" si="0"/>
        <v>26180.34</v>
      </c>
      <c r="G36" s="262">
        <v>19328.18</v>
      </c>
      <c r="H36" s="263">
        <f t="shared" si="1"/>
        <v>1.3545165659674112</v>
      </c>
    </row>
    <row r="37" spans="1:8" x14ac:dyDescent="0.25">
      <c r="A37" s="264" t="s">
        <v>1854</v>
      </c>
      <c r="B37" s="264">
        <v>2.5</v>
      </c>
      <c r="C37" s="265">
        <v>1</v>
      </c>
      <c r="D37" s="267" t="s">
        <v>1831</v>
      </c>
      <c r="E37" s="266">
        <f>[3]С30!BJ16</f>
        <v>24399.411061497678</v>
      </c>
      <c r="F37" s="261">
        <f t="shared" si="0"/>
        <v>29279.29</v>
      </c>
      <c r="G37" s="262">
        <v>21072.17</v>
      </c>
      <c r="H37" s="263">
        <f t="shared" si="1"/>
        <v>1.3894767363778862</v>
      </c>
    </row>
    <row r="38" spans="1:8" x14ac:dyDescent="0.25">
      <c r="A38" s="264" t="s">
        <v>1855</v>
      </c>
      <c r="B38" s="264">
        <v>2.5</v>
      </c>
      <c r="C38" s="265">
        <v>1</v>
      </c>
      <c r="D38" s="267" t="s">
        <v>1831</v>
      </c>
      <c r="E38" s="266">
        <f>[3]С30!BL16</f>
        <v>27120.098781725355</v>
      </c>
      <c r="F38" s="261">
        <f t="shared" si="0"/>
        <v>32544.12</v>
      </c>
      <c r="G38" s="262">
        <v>23045.91</v>
      </c>
      <c r="H38" s="263">
        <f t="shared" si="1"/>
        <v>1.41214297894941</v>
      </c>
    </row>
    <row r="39" spans="1:8" x14ac:dyDescent="0.25">
      <c r="A39" s="264" t="s">
        <v>1856</v>
      </c>
      <c r="B39" s="264">
        <v>2.5</v>
      </c>
      <c r="C39" s="265">
        <v>1</v>
      </c>
      <c r="D39" s="267" t="s">
        <v>1840</v>
      </c>
      <c r="E39" s="266">
        <f>[3]С30!BN16</f>
        <v>30826.849876724762</v>
      </c>
      <c r="F39" s="261">
        <f t="shared" si="0"/>
        <v>36992.22</v>
      </c>
      <c r="G39" s="262">
        <v>25744.76</v>
      </c>
      <c r="H39" s="263">
        <f t="shared" si="1"/>
        <v>1.4368834667714907</v>
      </c>
    </row>
    <row r="40" spans="1:8" x14ac:dyDescent="0.25">
      <c r="A40" s="264" t="s">
        <v>1857</v>
      </c>
      <c r="B40" s="264">
        <v>2.5</v>
      </c>
      <c r="C40" s="265">
        <v>1</v>
      </c>
      <c r="D40" s="267" t="s">
        <v>1840</v>
      </c>
      <c r="E40" s="266">
        <f>[3]С30!BP16</f>
        <v>34377.636440740898</v>
      </c>
      <c r="F40" s="261">
        <f t="shared" si="0"/>
        <v>41253.160000000003</v>
      </c>
      <c r="G40" s="262">
        <v>28177.99</v>
      </c>
      <c r="H40" s="263">
        <f t="shared" si="1"/>
        <v>1.4640206771313355</v>
      </c>
    </row>
    <row r="41" spans="1:8" x14ac:dyDescent="0.25">
      <c r="A41" s="264" t="s">
        <v>1858</v>
      </c>
      <c r="B41" s="264">
        <v>2.5</v>
      </c>
      <c r="C41" s="265">
        <v>1</v>
      </c>
      <c r="D41" s="267" t="s">
        <v>1840</v>
      </c>
      <c r="E41" s="266">
        <f>[3]С30!BR16</f>
        <v>41121.041651583495</v>
      </c>
      <c r="F41" s="261">
        <f t="shared" si="0"/>
        <v>49345.25</v>
      </c>
      <c r="G41" s="262">
        <v>32271.67</v>
      </c>
      <c r="H41" s="263">
        <f t="shared" si="1"/>
        <v>1.5290578392751291</v>
      </c>
    </row>
    <row r="42" spans="1:8" x14ac:dyDescent="0.25">
      <c r="A42" s="264" t="s">
        <v>1859</v>
      </c>
      <c r="B42" s="264">
        <v>2.73</v>
      </c>
      <c r="C42" s="265">
        <v>1.0900000000000001</v>
      </c>
      <c r="D42" s="267" t="s">
        <v>1831</v>
      </c>
      <c r="E42" s="266">
        <f>[3]С30!BT16</f>
        <v>23706.858108192151</v>
      </c>
      <c r="F42" s="261">
        <f t="shared" si="0"/>
        <v>28448.23</v>
      </c>
      <c r="G42" s="262">
        <v>21005.73</v>
      </c>
      <c r="H42" s="263">
        <f t="shared" si="1"/>
        <v>1.3543080864126122</v>
      </c>
    </row>
    <row r="43" spans="1:8" x14ac:dyDescent="0.25">
      <c r="A43" s="264" t="s">
        <v>1860</v>
      </c>
      <c r="B43" s="264">
        <v>2.73</v>
      </c>
      <c r="C43" s="265">
        <v>1.0900000000000001</v>
      </c>
      <c r="D43" s="267" t="s">
        <v>1831</v>
      </c>
      <c r="E43" s="266">
        <f>[3]С30!BV16</f>
        <v>26505.814833912849</v>
      </c>
      <c r="F43" s="261">
        <f t="shared" si="0"/>
        <v>31806.98</v>
      </c>
      <c r="G43" s="262">
        <v>22895.919999999998</v>
      </c>
      <c r="H43" s="263">
        <f t="shared" si="1"/>
        <v>1.3891985995758198</v>
      </c>
    </row>
    <row r="44" spans="1:8" x14ac:dyDescent="0.25">
      <c r="A44" s="264" t="s">
        <v>1861</v>
      </c>
      <c r="B44" s="264">
        <v>2.73</v>
      </c>
      <c r="C44" s="265">
        <v>1.0900000000000001</v>
      </c>
      <c r="D44" s="267" t="s">
        <v>1831</v>
      </c>
      <c r="E44" s="266">
        <f>[3]С30!BX16</f>
        <v>29471.43423246788</v>
      </c>
      <c r="F44" s="261">
        <f t="shared" si="0"/>
        <v>35365.72</v>
      </c>
      <c r="G44" s="262">
        <v>25047.19</v>
      </c>
      <c r="H44" s="263">
        <f t="shared" si="1"/>
        <v>1.4119635775510149</v>
      </c>
    </row>
    <row r="45" spans="1:8" x14ac:dyDescent="0.25">
      <c r="A45" s="264" t="s">
        <v>1862</v>
      </c>
      <c r="B45" s="264">
        <v>2.73</v>
      </c>
      <c r="C45" s="265">
        <v>1.0900000000000001</v>
      </c>
      <c r="D45" s="267" t="s">
        <v>1840</v>
      </c>
      <c r="E45" s="266">
        <f>[3]С30!BZ16</f>
        <v>33511.945320290368</v>
      </c>
      <c r="F45" s="261">
        <f t="shared" si="0"/>
        <v>40214.33</v>
      </c>
      <c r="G45" s="262">
        <v>27989.040000000001</v>
      </c>
      <c r="H45" s="263">
        <f t="shared" si="1"/>
        <v>1.4367884714874108</v>
      </c>
    </row>
    <row r="46" spans="1:8" x14ac:dyDescent="0.25">
      <c r="A46" s="264" t="s">
        <v>1863</v>
      </c>
      <c r="B46" s="264">
        <v>2.73</v>
      </c>
      <c r="C46" s="265">
        <v>1.0900000000000001</v>
      </c>
      <c r="D46" s="267" t="s">
        <v>1840</v>
      </c>
      <c r="E46" s="266">
        <f>[3]С30!CB16</f>
        <v>37382.759857887351</v>
      </c>
      <c r="F46" s="261">
        <f t="shared" si="0"/>
        <v>44859.31</v>
      </c>
      <c r="G46" s="262">
        <v>30641.58</v>
      </c>
      <c r="H46" s="263">
        <f t="shared" si="1"/>
        <v>1.4640012035932872</v>
      </c>
    </row>
    <row r="47" spans="1:8" x14ac:dyDescent="0.25">
      <c r="A47" s="264" t="s">
        <v>1864</v>
      </c>
      <c r="B47" s="264">
        <v>2.73</v>
      </c>
      <c r="C47" s="265">
        <v>1.0900000000000001</v>
      </c>
      <c r="D47" s="267" t="s">
        <v>1840</v>
      </c>
      <c r="E47" s="266">
        <f>[3]С30!CD16</f>
        <v>44712.572103384664</v>
      </c>
      <c r="F47" s="261">
        <f t="shared" si="0"/>
        <v>53655.09</v>
      </c>
      <c r="G47" s="262">
        <v>35090.32</v>
      </c>
      <c r="H47" s="263">
        <f t="shared" si="1"/>
        <v>1.5290567313150749</v>
      </c>
    </row>
    <row r="48" spans="1:8" x14ac:dyDescent="0.25">
      <c r="A48" s="268" t="s">
        <v>1865</v>
      </c>
      <c r="B48" s="264">
        <v>1.3</v>
      </c>
      <c r="C48" s="265">
        <v>0.52</v>
      </c>
      <c r="D48" s="267" t="s">
        <v>1831</v>
      </c>
      <c r="E48" s="266">
        <f>[3]С35!F17</f>
        <v>8847.7135707151829</v>
      </c>
      <c r="F48" s="261">
        <f t="shared" si="0"/>
        <v>10617.26</v>
      </c>
      <c r="G48" s="262">
        <v>8575.74</v>
      </c>
      <c r="H48" s="263">
        <f t="shared" si="1"/>
        <v>1.2380575903653797</v>
      </c>
    </row>
    <row r="49" spans="1:8" x14ac:dyDescent="0.25">
      <c r="A49" s="268" t="s">
        <v>1866</v>
      </c>
      <c r="B49" s="264">
        <v>1.5</v>
      </c>
      <c r="C49" s="265">
        <v>0.64</v>
      </c>
      <c r="D49" s="267" t="s">
        <v>1831</v>
      </c>
      <c r="E49" s="266">
        <f>[3]С35!H17</f>
        <v>10700.808663086988</v>
      </c>
      <c r="F49" s="261">
        <f t="shared" si="0"/>
        <v>12840.97</v>
      </c>
      <c r="G49" s="262">
        <v>10395.52</v>
      </c>
      <c r="H49" s="263">
        <f t="shared" si="1"/>
        <v>1.2352407575571014</v>
      </c>
    </row>
    <row r="50" spans="1:8" x14ac:dyDescent="0.25">
      <c r="A50" s="268" t="s">
        <v>1867</v>
      </c>
      <c r="B50" s="264">
        <v>1.9</v>
      </c>
      <c r="C50" s="265">
        <v>0.76</v>
      </c>
      <c r="D50" s="267" t="s">
        <v>1831</v>
      </c>
      <c r="E50" s="266">
        <f>[3]С35!J17</f>
        <v>12569.08761417719</v>
      </c>
      <c r="F50" s="261">
        <f t="shared" si="0"/>
        <v>15082.91</v>
      </c>
      <c r="G50" s="262">
        <v>12225.97</v>
      </c>
      <c r="H50" s="263">
        <f t="shared" si="1"/>
        <v>1.2336779821969137</v>
      </c>
    </row>
    <row r="51" spans="1:8" x14ac:dyDescent="0.25">
      <c r="A51" s="268" t="s">
        <v>1868</v>
      </c>
      <c r="B51" s="264">
        <v>1.9</v>
      </c>
      <c r="C51" s="265">
        <v>0.76</v>
      </c>
      <c r="D51" s="267" t="s">
        <v>1831</v>
      </c>
      <c r="E51" s="266">
        <f>[3]С35!L17</f>
        <v>13625.033911907753</v>
      </c>
      <c r="F51" s="261">
        <f t="shared" si="0"/>
        <v>16350.04</v>
      </c>
      <c r="G51" s="262">
        <v>12847.15</v>
      </c>
      <c r="H51" s="263">
        <f t="shared" si="1"/>
        <v>1.2726589165690445</v>
      </c>
    </row>
    <row r="52" spans="1:8" x14ac:dyDescent="0.25">
      <c r="A52" s="268" t="s">
        <v>1869</v>
      </c>
      <c r="B52" s="264">
        <v>2.2000000000000002</v>
      </c>
      <c r="C52" s="265">
        <v>0.88</v>
      </c>
      <c r="D52" s="267" t="s">
        <v>1831</v>
      </c>
      <c r="E52" s="266">
        <f>[3]С35!N17</f>
        <v>15646.441460222111</v>
      </c>
      <c r="F52" s="261">
        <f t="shared" si="0"/>
        <v>18775.73</v>
      </c>
      <c r="G52" s="262">
        <v>14765.92</v>
      </c>
      <c r="H52" s="263">
        <f t="shared" si="1"/>
        <v>1.2715584264305915</v>
      </c>
    </row>
    <row r="53" spans="1:8" x14ac:dyDescent="0.25">
      <c r="A53" s="268" t="s">
        <v>1870</v>
      </c>
      <c r="B53" s="264">
        <v>2.2000000000000002</v>
      </c>
      <c r="C53" s="265">
        <v>0.88</v>
      </c>
      <c r="D53" s="267" t="s">
        <v>1831</v>
      </c>
      <c r="E53" s="266">
        <f>[3]С35!P17</f>
        <v>17013.149203913024</v>
      </c>
      <c r="F53" s="261">
        <f t="shared" si="0"/>
        <v>20415.78</v>
      </c>
      <c r="G53" s="262">
        <v>15730.23</v>
      </c>
      <c r="H53" s="263">
        <f t="shared" si="1"/>
        <v>1.2978691347806104</v>
      </c>
    </row>
    <row r="54" spans="1:8" x14ac:dyDescent="0.25">
      <c r="A54" s="268" t="s">
        <v>1871</v>
      </c>
      <c r="B54" s="264">
        <v>2.2000000000000002</v>
      </c>
      <c r="C54" s="265">
        <v>0.88</v>
      </c>
      <c r="D54" s="267" t="s">
        <v>1840</v>
      </c>
      <c r="E54" s="266">
        <f>[3]С35!R17</f>
        <v>19058.174122673932</v>
      </c>
      <c r="F54" s="261">
        <f t="shared" si="0"/>
        <v>22869.81</v>
      </c>
      <c r="G54" s="262">
        <v>17294.009999999998</v>
      </c>
      <c r="H54" s="263">
        <f t="shared" si="1"/>
        <v>1.32241221093315</v>
      </c>
    </row>
    <row r="55" spans="1:8" x14ac:dyDescent="0.25">
      <c r="A55" s="268" t="s">
        <v>1872</v>
      </c>
      <c r="B55" s="264">
        <v>2.2000000000000002</v>
      </c>
      <c r="C55" s="265">
        <v>0.88</v>
      </c>
      <c r="D55" s="267" t="s">
        <v>1840</v>
      </c>
      <c r="E55" s="266">
        <f>[3]С35!T17</f>
        <v>20763.619851758849</v>
      </c>
      <c r="F55" s="261">
        <f t="shared" si="0"/>
        <v>24916.34</v>
      </c>
      <c r="G55" s="262">
        <v>18578.5</v>
      </c>
      <c r="H55" s="263">
        <f t="shared" si="1"/>
        <v>1.3411384126813253</v>
      </c>
    </row>
    <row r="56" spans="1:8" x14ac:dyDescent="0.25">
      <c r="A56" s="268" t="s">
        <v>1873</v>
      </c>
      <c r="B56" s="264">
        <v>2.5</v>
      </c>
      <c r="C56" s="265">
        <v>1</v>
      </c>
      <c r="D56" s="267" t="s">
        <v>1831</v>
      </c>
      <c r="E56" s="266">
        <f>[3]С35!V17</f>
        <v>17737.365404351436</v>
      </c>
      <c r="F56" s="261">
        <f t="shared" si="0"/>
        <v>21284.84</v>
      </c>
      <c r="G56" s="262">
        <v>16763.45</v>
      </c>
      <c r="H56" s="263">
        <f t="shared" si="1"/>
        <v>1.2697171524954589</v>
      </c>
    </row>
    <row r="57" spans="1:8" x14ac:dyDescent="0.25">
      <c r="A57" s="268" t="s">
        <v>1874</v>
      </c>
      <c r="B57" s="264">
        <v>2.5</v>
      </c>
      <c r="C57" s="265">
        <v>1</v>
      </c>
      <c r="D57" s="267" t="s">
        <v>1831</v>
      </c>
      <c r="E57" s="266">
        <f>[3]С35!X17</f>
        <v>19293.079869701731</v>
      </c>
      <c r="F57" s="261">
        <f t="shared" si="0"/>
        <v>23151.7</v>
      </c>
      <c r="G57" s="262">
        <v>17861.13</v>
      </c>
      <c r="H57" s="263">
        <f t="shared" si="1"/>
        <v>1.2962057831727332</v>
      </c>
    </row>
    <row r="58" spans="1:8" x14ac:dyDescent="0.25">
      <c r="A58" s="268" t="s">
        <v>1875</v>
      </c>
      <c r="B58" s="264">
        <v>2.5</v>
      </c>
      <c r="C58" s="265">
        <v>1</v>
      </c>
      <c r="D58" s="267" t="s">
        <v>1840</v>
      </c>
      <c r="E58" s="266">
        <f>[3]С35!Z17</f>
        <v>21566.541893207595</v>
      </c>
      <c r="F58" s="261">
        <f t="shared" si="0"/>
        <v>25879.85</v>
      </c>
      <c r="G58" s="262">
        <v>19573.36</v>
      </c>
      <c r="H58" s="263">
        <f t="shared" si="1"/>
        <v>1.3221976196217715</v>
      </c>
    </row>
    <row r="59" spans="1:8" x14ac:dyDescent="0.25">
      <c r="A59" s="268" t="s">
        <v>1876</v>
      </c>
      <c r="B59" s="264">
        <v>2.5</v>
      </c>
      <c r="C59" s="265">
        <v>1</v>
      </c>
      <c r="D59" s="267" t="s">
        <v>1840</v>
      </c>
      <c r="E59" s="266">
        <f>[3]С35!AB17</f>
        <v>23492.958428027134</v>
      </c>
      <c r="F59" s="261">
        <f t="shared" si="0"/>
        <v>28191.55</v>
      </c>
      <c r="G59" s="262">
        <v>21024.95</v>
      </c>
      <c r="H59" s="263">
        <f t="shared" si="1"/>
        <v>1.3408616905153163</v>
      </c>
    </row>
    <row r="60" spans="1:8" x14ac:dyDescent="0.25">
      <c r="A60" s="268" t="s">
        <v>1877</v>
      </c>
      <c r="B60" s="264">
        <v>2.5</v>
      </c>
      <c r="C60" s="265">
        <v>1</v>
      </c>
      <c r="D60" s="267" t="s">
        <v>1840</v>
      </c>
      <c r="E60" s="266">
        <f>[3]С35!AD17</f>
        <v>25787.463111939709</v>
      </c>
      <c r="F60" s="261">
        <f t="shared" si="0"/>
        <v>30944.959999999999</v>
      </c>
      <c r="G60" s="262">
        <v>22654.06</v>
      </c>
      <c r="H60" s="263">
        <f t="shared" si="1"/>
        <v>1.3659785486575031</v>
      </c>
    </row>
    <row r="61" spans="1:8" x14ac:dyDescent="0.25">
      <c r="A61" s="268" t="s">
        <v>1878</v>
      </c>
      <c r="B61" s="264">
        <v>2.8</v>
      </c>
      <c r="C61" s="265">
        <v>1.1200000000000001</v>
      </c>
      <c r="D61" s="267" t="s">
        <v>1831</v>
      </c>
      <c r="E61" s="266">
        <f>[3]С35!AF17</f>
        <v>19758.921814025784</v>
      </c>
      <c r="F61" s="261">
        <f t="shared" si="0"/>
        <v>23710.71</v>
      </c>
      <c r="G61" s="262">
        <v>18682.330000000002</v>
      </c>
      <c r="H61" s="263">
        <f t="shared" si="1"/>
        <v>1.2691516529255182</v>
      </c>
    </row>
    <row r="62" spans="1:8" x14ac:dyDescent="0.25">
      <c r="A62" s="268" t="s">
        <v>1879</v>
      </c>
      <c r="B62" s="264">
        <v>2.8</v>
      </c>
      <c r="C62" s="265">
        <v>1.1200000000000001</v>
      </c>
      <c r="D62" s="267" t="s">
        <v>1831</v>
      </c>
      <c r="E62" s="266">
        <f>[3]С35!AH17</f>
        <v>21488.852423677046</v>
      </c>
      <c r="F62" s="261">
        <f t="shared" si="0"/>
        <v>25786.62</v>
      </c>
      <c r="G62" s="262">
        <v>19902.990000000002</v>
      </c>
      <c r="H62" s="263">
        <f t="shared" si="1"/>
        <v>1.295615382412391</v>
      </c>
    </row>
    <row r="63" spans="1:8" x14ac:dyDescent="0.25">
      <c r="A63" s="268" t="s">
        <v>1880</v>
      </c>
      <c r="B63" s="264">
        <v>2.8</v>
      </c>
      <c r="C63" s="265">
        <v>1.1200000000000001</v>
      </c>
      <c r="D63" s="267" t="s">
        <v>1840</v>
      </c>
      <c r="E63" s="266">
        <f>[3]С35!AJ17</f>
        <v>24045.254059384413</v>
      </c>
      <c r="F63" s="261">
        <f t="shared" si="0"/>
        <v>28854.3</v>
      </c>
      <c r="G63" s="262">
        <v>21831.31</v>
      </c>
      <c r="H63" s="263">
        <f t="shared" si="1"/>
        <v>1.3216934760213654</v>
      </c>
    </row>
    <row r="64" spans="1:8" x14ac:dyDescent="0.25">
      <c r="A64" s="268" t="s">
        <v>1881</v>
      </c>
      <c r="B64" s="264">
        <v>2.8</v>
      </c>
      <c r="C64" s="265">
        <v>1.1200000000000001</v>
      </c>
      <c r="D64" s="267" t="s">
        <v>1840</v>
      </c>
      <c r="E64" s="266">
        <f>[3]С35!AL17</f>
        <v>26222.506970655406</v>
      </c>
      <c r="F64" s="261">
        <f t="shared" si="0"/>
        <v>31467.01</v>
      </c>
      <c r="G64" s="262">
        <v>23470.87</v>
      </c>
      <c r="H64" s="263">
        <f t="shared" si="1"/>
        <v>1.340683579262294</v>
      </c>
    </row>
    <row r="65" spans="1:8" x14ac:dyDescent="0.25">
      <c r="A65" s="268" t="s">
        <v>1882</v>
      </c>
      <c r="B65" s="264">
        <v>2.8</v>
      </c>
      <c r="C65" s="265">
        <v>1.1200000000000001</v>
      </c>
      <c r="D65" s="267" t="s">
        <v>1840</v>
      </c>
      <c r="E65" s="266">
        <f>[3]С35!AN17</f>
        <v>28781.762195019441</v>
      </c>
      <c r="F65" s="261">
        <f t="shared" si="0"/>
        <v>34538.11</v>
      </c>
      <c r="G65" s="262">
        <v>25287.96</v>
      </c>
      <c r="H65" s="263">
        <f t="shared" si="1"/>
        <v>1.3657926538953715</v>
      </c>
    </row>
    <row r="66" spans="1:8" x14ac:dyDescent="0.25">
      <c r="A66" s="268" t="s">
        <v>1883</v>
      </c>
      <c r="B66" s="264">
        <v>2.8</v>
      </c>
      <c r="C66" s="265">
        <v>1.1200000000000001</v>
      </c>
      <c r="D66" s="267" t="s">
        <v>1840</v>
      </c>
      <c r="E66" s="266">
        <f>[3]С35!AP17</f>
        <v>31635.184686551751</v>
      </c>
      <c r="F66" s="261">
        <f t="shared" si="0"/>
        <v>37962.22</v>
      </c>
      <c r="G66" s="262">
        <v>27313.91</v>
      </c>
      <c r="H66" s="263">
        <f t="shared" si="1"/>
        <v>1.3898493478231422</v>
      </c>
    </row>
    <row r="67" spans="1:8" x14ac:dyDescent="0.25">
      <c r="A67" s="268" t="s">
        <v>1884</v>
      </c>
      <c r="B67" s="264">
        <v>3.1</v>
      </c>
      <c r="C67" s="265">
        <v>1.24</v>
      </c>
      <c r="D67" s="267" t="s">
        <v>1831</v>
      </c>
      <c r="E67" s="266">
        <f>[3]С35!AR17</f>
        <v>21845.814924415801</v>
      </c>
      <c r="F67" s="261">
        <f t="shared" si="0"/>
        <v>26214.98</v>
      </c>
      <c r="G67" s="262">
        <v>20679.87</v>
      </c>
      <c r="H67" s="263">
        <f t="shared" si="1"/>
        <v>1.2676569049998865</v>
      </c>
    </row>
    <row r="68" spans="1:8" x14ac:dyDescent="0.25">
      <c r="A68" s="268" t="s">
        <v>1885</v>
      </c>
      <c r="B68" s="264">
        <v>3.1</v>
      </c>
      <c r="C68" s="265">
        <v>1.24</v>
      </c>
      <c r="D68" s="267" t="s">
        <v>1831</v>
      </c>
      <c r="E68" s="266">
        <f>[3]С35!AT17</f>
        <v>23764.752255726449</v>
      </c>
      <c r="F68" s="261">
        <f t="shared" si="0"/>
        <v>28517.7</v>
      </c>
      <c r="G68" s="262">
        <v>22033.89</v>
      </c>
      <c r="H68" s="263">
        <f t="shared" si="1"/>
        <v>1.2942653339923182</v>
      </c>
    </row>
    <row r="69" spans="1:8" x14ac:dyDescent="0.25">
      <c r="A69" s="268" t="s">
        <v>1886</v>
      </c>
      <c r="B69" s="264">
        <v>3.1</v>
      </c>
      <c r="C69" s="265">
        <v>1.24</v>
      </c>
      <c r="D69" s="267" t="s">
        <v>1840</v>
      </c>
      <c r="E69" s="266">
        <f>[3]С35!AV17</f>
        <v>26658.596011091886</v>
      </c>
      <c r="F69" s="261">
        <f t="shared" si="0"/>
        <v>31990.32</v>
      </c>
      <c r="G69" s="262">
        <v>24245.94</v>
      </c>
      <c r="H69" s="263">
        <f t="shared" si="1"/>
        <v>1.3194093526586308</v>
      </c>
    </row>
    <row r="70" spans="1:8" x14ac:dyDescent="0.25">
      <c r="A70" s="268" t="s">
        <v>1887</v>
      </c>
      <c r="B70" s="264">
        <v>3.1</v>
      </c>
      <c r="C70" s="265">
        <v>1.24</v>
      </c>
      <c r="D70" s="267" t="s">
        <v>1840</v>
      </c>
      <c r="E70" s="266">
        <f>[3]С35!AX17</f>
        <v>29071.528091455912</v>
      </c>
      <c r="F70" s="261">
        <f t="shared" si="0"/>
        <v>34885.83</v>
      </c>
      <c r="G70" s="262">
        <v>26063.03</v>
      </c>
      <c r="H70" s="263">
        <f t="shared" si="1"/>
        <v>1.3385178162324183</v>
      </c>
    </row>
    <row r="71" spans="1:8" x14ac:dyDescent="0.25">
      <c r="A71" s="268" t="s">
        <v>1888</v>
      </c>
      <c r="B71" s="264">
        <v>3.1</v>
      </c>
      <c r="C71" s="265">
        <v>1.24</v>
      </c>
      <c r="D71" s="267" t="s">
        <v>1840</v>
      </c>
      <c r="E71" s="266">
        <f>[3]С35!AZ17</f>
        <v>31910.24221962981</v>
      </c>
      <c r="F71" s="261">
        <f t="shared" si="0"/>
        <v>38292.29</v>
      </c>
      <c r="G71" s="262">
        <v>28078.54</v>
      </c>
      <c r="H71" s="263">
        <f t="shared" si="1"/>
        <v>1.3637564488751908</v>
      </c>
    </row>
    <row r="72" spans="1:8" x14ac:dyDescent="0.25">
      <c r="A72" s="268" t="s">
        <v>1889</v>
      </c>
      <c r="B72" s="264">
        <v>3.1</v>
      </c>
      <c r="C72" s="265">
        <v>1.24</v>
      </c>
      <c r="D72" s="267" t="s">
        <v>1840</v>
      </c>
      <c r="E72" s="266">
        <f>[3]С35!BB17</f>
        <v>35058.158612330393</v>
      </c>
      <c r="F72" s="261">
        <f t="shared" si="0"/>
        <v>42069.79</v>
      </c>
      <c r="G72" s="262">
        <v>30313.46</v>
      </c>
      <c r="H72" s="263">
        <f t="shared" si="1"/>
        <v>1.3878254082509882</v>
      </c>
    </row>
    <row r="73" spans="1:8" x14ac:dyDescent="0.25">
      <c r="A73" s="268" t="s">
        <v>1890</v>
      </c>
      <c r="B73" s="264">
        <v>3.1</v>
      </c>
      <c r="C73" s="265">
        <v>1.24</v>
      </c>
      <c r="D73" s="267" t="s">
        <v>1840</v>
      </c>
      <c r="E73" s="266">
        <f>[3]С35!BD17</f>
        <v>41043.733857001003</v>
      </c>
      <c r="F73" s="261">
        <f t="shared" si="0"/>
        <v>49252.480000000003</v>
      </c>
      <c r="G73" s="262">
        <v>34062.519999999997</v>
      </c>
      <c r="H73" s="263">
        <f t="shared" si="1"/>
        <v>1.4459435179781182</v>
      </c>
    </row>
    <row r="74" spans="1:8" x14ac:dyDescent="0.25">
      <c r="A74" s="268" t="s">
        <v>1891</v>
      </c>
      <c r="B74" s="264">
        <v>3.43</v>
      </c>
      <c r="C74" s="265">
        <v>1.37</v>
      </c>
      <c r="D74" s="267" t="s">
        <v>1831</v>
      </c>
      <c r="E74" s="266">
        <f>[3]С35!BF17</f>
        <v>26088.464763625539</v>
      </c>
      <c r="F74" s="261">
        <f t="shared" ref="F74:F104" si="2">ROUND(E74*1.2,2)</f>
        <v>31306.16</v>
      </c>
      <c r="G74" s="262">
        <v>24207.39</v>
      </c>
      <c r="H74" s="263">
        <f t="shared" ref="H74:H137" si="3">F74/G74</f>
        <v>1.2932480535902466</v>
      </c>
    </row>
    <row r="75" spans="1:8" x14ac:dyDescent="0.25">
      <c r="A75" s="268" t="s">
        <v>1892</v>
      </c>
      <c r="B75" s="264">
        <v>3.43</v>
      </c>
      <c r="C75" s="265">
        <v>1.37</v>
      </c>
      <c r="D75" s="267" t="s">
        <v>1840</v>
      </c>
      <c r="E75" s="266">
        <f>[3]С35!BH17</f>
        <v>29270.160450511259</v>
      </c>
      <c r="F75" s="261">
        <f t="shared" si="2"/>
        <v>35124.19</v>
      </c>
      <c r="G75" s="262">
        <v>26640.47</v>
      </c>
      <c r="H75" s="263">
        <f t="shared" si="3"/>
        <v>1.3184523396171315</v>
      </c>
    </row>
    <row r="76" spans="1:8" x14ac:dyDescent="0.25">
      <c r="A76" s="268" t="s">
        <v>1893</v>
      </c>
      <c r="B76" s="264">
        <v>3.43</v>
      </c>
      <c r="C76" s="265">
        <v>1.37</v>
      </c>
      <c r="D76" s="267" t="s">
        <v>1840</v>
      </c>
      <c r="E76" s="266">
        <f>[3]С35!BJ17</f>
        <v>31904.287758609902</v>
      </c>
      <c r="F76" s="261">
        <f t="shared" si="2"/>
        <v>38285.15</v>
      </c>
      <c r="G76" s="262">
        <v>28624.65</v>
      </c>
      <c r="H76" s="263">
        <f t="shared" si="3"/>
        <v>1.3374888426583382</v>
      </c>
    </row>
    <row r="77" spans="1:8" x14ac:dyDescent="0.25">
      <c r="A77" s="268" t="s">
        <v>1894</v>
      </c>
      <c r="B77" s="264">
        <v>3.43</v>
      </c>
      <c r="C77" s="265">
        <v>1.37</v>
      </c>
      <c r="D77" s="267" t="s">
        <v>1840</v>
      </c>
      <c r="E77" s="266">
        <f>[3]С35!BL17</f>
        <v>35022.460790593665</v>
      </c>
      <c r="F77" s="261">
        <f t="shared" si="2"/>
        <v>42026.95</v>
      </c>
      <c r="G77" s="262">
        <v>30838.58</v>
      </c>
      <c r="H77" s="263">
        <f t="shared" si="3"/>
        <v>1.3628043184867784</v>
      </c>
    </row>
    <row r="78" spans="1:8" x14ac:dyDescent="0.25">
      <c r="A78" s="268" t="s">
        <v>1895</v>
      </c>
      <c r="B78" s="264">
        <v>3.43</v>
      </c>
      <c r="C78" s="265">
        <v>1.37</v>
      </c>
      <c r="D78" s="267" t="s">
        <v>1840</v>
      </c>
      <c r="E78" s="266">
        <f>[3]С35!BN17</f>
        <v>38478.926179820948</v>
      </c>
      <c r="F78" s="261">
        <f t="shared" si="2"/>
        <v>46174.71</v>
      </c>
      <c r="G78" s="262">
        <v>33292.699999999997</v>
      </c>
      <c r="H78" s="263">
        <f t="shared" si="3"/>
        <v>1.3869319700715173</v>
      </c>
    </row>
    <row r="79" spans="1:8" x14ac:dyDescent="0.25">
      <c r="A79" s="268" t="s">
        <v>1896</v>
      </c>
      <c r="B79" s="264">
        <v>3.43</v>
      </c>
      <c r="C79" s="265">
        <v>1.37</v>
      </c>
      <c r="D79" s="267" t="s">
        <v>1840</v>
      </c>
      <c r="E79" s="266">
        <f>[3]С35!BP17</f>
        <v>45032.852284677632</v>
      </c>
      <c r="F79" s="261">
        <f t="shared" si="2"/>
        <v>54039.42</v>
      </c>
      <c r="G79" s="262">
        <v>37396.82</v>
      </c>
      <c r="H79" s="263">
        <f t="shared" si="3"/>
        <v>1.4450271440191973</v>
      </c>
    </row>
    <row r="80" spans="1:8" x14ac:dyDescent="0.25">
      <c r="A80" s="268" t="s">
        <v>1897</v>
      </c>
      <c r="B80" s="264">
        <v>3.73</v>
      </c>
      <c r="C80" s="265">
        <v>1.49</v>
      </c>
      <c r="D80" s="267" t="s">
        <v>1831</v>
      </c>
      <c r="E80" s="266">
        <f>[3]С35!BR17</f>
        <v>28299.170102959255</v>
      </c>
      <c r="F80" s="261">
        <f t="shared" si="2"/>
        <v>33959</v>
      </c>
      <c r="G80" s="262">
        <v>26259.69</v>
      </c>
      <c r="H80" s="263">
        <f t="shared" si="3"/>
        <v>1.2931988153706309</v>
      </c>
    </row>
    <row r="81" spans="1:8" x14ac:dyDescent="0.25">
      <c r="A81" s="268" t="s">
        <v>1898</v>
      </c>
      <c r="B81" s="264">
        <v>3.73</v>
      </c>
      <c r="C81" s="265">
        <v>1.49</v>
      </c>
      <c r="D81" s="267" t="s">
        <v>1840</v>
      </c>
      <c r="E81" s="266">
        <f>[3]С35!BT17</f>
        <v>31763.805402046484</v>
      </c>
      <c r="F81" s="261">
        <f t="shared" si="2"/>
        <v>38116.57</v>
      </c>
      <c r="G81" s="262">
        <v>28908.87</v>
      </c>
      <c r="H81" s="263">
        <f t="shared" si="3"/>
        <v>1.3185077797921538</v>
      </c>
    </row>
    <row r="82" spans="1:8" x14ac:dyDescent="0.25">
      <c r="A82" s="268" t="s">
        <v>1899</v>
      </c>
      <c r="B82" s="264">
        <v>3.73</v>
      </c>
      <c r="C82" s="265">
        <v>1.49</v>
      </c>
      <c r="D82" s="267" t="s">
        <v>1840</v>
      </c>
      <c r="E82" s="266">
        <f>[3]С35!BV17</f>
        <v>34619.127937879755</v>
      </c>
      <c r="F82" s="261">
        <f t="shared" si="2"/>
        <v>41542.949999999997</v>
      </c>
      <c r="G82" s="262">
        <v>31060.13</v>
      </c>
      <c r="H82" s="263">
        <f t="shared" si="3"/>
        <v>1.3375008411104523</v>
      </c>
    </row>
    <row r="83" spans="1:8" x14ac:dyDescent="0.25">
      <c r="A83" s="268" t="s">
        <v>1900</v>
      </c>
      <c r="B83" s="264">
        <v>3.73</v>
      </c>
      <c r="C83" s="265">
        <v>1.49</v>
      </c>
      <c r="D83" s="267" t="s">
        <v>1840</v>
      </c>
      <c r="E83" s="266">
        <f>[3]С35!BX17</f>
        <v>38016.759873673378</v>
      </c>
      <c r="F83" s="261">
        <f t="shared" si="2"/>
        <v>45620.11</v>
      </c>
      <c r="G83" s="262">
        <v>33472.480000000003</v>
      </c>
      <c r="H83" s="263">
        <f t="shared" si="3"/>
        <v>1.3629139519987763</v>
      </c>
    </row>
    <row r="84" spans="1:8" x14ac:dyDescent="0.25">
      <c r="A84" s="268" t="s">
        <v>1901</v>
      </c>
      <c r="B84" s="264">
        <v>3.73</v>
      </c>
      <c r="C84" s="265">
        <v>1.49</v>
      </c>
      <c r="D84" s="267" t="s">
        <v>1840</v>
      </c>
      <c r="E84" s="266">
        <f>[3]С35!BZ17</f>
        <v>41782.100893427363</v>
      </c>
      <c r="F84" s="261">
        <f t="shared" si="2"/>
        <v>50138.52</v>
      </c>
      <c r="G84" s="262">
        <v>36145.9</v>
      </c>
      <c r="H84" s="263">
        <f t="shared" si="3"/>
        <v>1.387114997828246</v>
      </c>
    </row>
    <row r="85" spans="1:8" x14ac:dyDescent="0.25">
      <c r="A85" s="268" t="s">
        <v>1902</v>
      </c>
      <c r="B85" s="264">
        <v>3.73</v>
      </c>
      <c r="C85" s="265">
        <v>1.49</v>
      </c>
      <c r="D85" s="267" t="s">
        <v>1840</v>
      </c>
      <c r="E85" s="266">
        <f>[3]С35!CB17</f>
        <v>48919.08622182854</v>
      </c>
      <c r="F85" s="261">
        <f t="shared" si="2"/>
        <v>58702.9</v>
      </c>
      <c r="G85" s="262">
        <v>40615.53</v>
      </c>
      <c r="H85" s="263">
        <f t="shared" si="3"/>
        <v>1.4453313794009337</v>
      </c>
    </row>
    <row r="86" spans="1:8" x14ac:dyDescent="0.25">
      <c r="A86" s="268" t="s">
        <v>1903</v>
      </c>
      <c r="B86" s="264">
        <v>4.03</v>
      </c>
      <c r="C86" s="265">
        <v>1.61</v>
      </c>
      <c r="D86" s="267" t="s">
        <v>1840</v>
      </c>
      <c r="E86" s="266">
        <f>[3]С35!CD17</f>
        <v>31376.174063459111</v>
      </c>
      <c r="F86" s="261">
        <f t="shared" si="2"/>
        <v>37651.410000000003</v>
      </c>
      <c r="G86" s="262">
        <v>29195.71</v>
      </c>
      <c r="H86" s="263">
        <f t="shared" si="3"/>
        <v>1.2896213176524909</v>
      </c>
    </row>
    <row r="87" spans="1:8" x14ac:dyDescent="0.25">
      <c r="A87" s="268" t="s">
        <v>1904</v>
      </c>
      <c r="B87" s="264">
        <v>4.03</v>
      </c>
      <c r="C87" s="265">
        <v>1.61</v>
      </c>
      <c r="D87" s="267" t="s">
        <v>1840</v>
      </c>
      <c r="E87" s="266">
        <f>[3]С35!CF17</f>
        <v>34317.932779066672</v>
      </c>
      <c r="F87" s="261">
        <f t="shared" si="2"/>
        <v>41181.519999999997</v>
      </c>
      <c r="G87" s="262">
        <v>31252.99</v>
      </c>
      <c r="H87" s="263">
        <f t="shared" si="3"/>
        <v>1.3176825641322636</v>
      </c>
    </row>
    <row r="88" spans="1:8" x14ac:dyDescent="0.25">
      <c r="A88" s="268" t="s">
        <v>1905</v>
      </c>
      <c r="B88" s="264">
        <v>4.03</v>
      </c>
      <c r="C88" s="265">
        <v>1.61</v>
      </c>
      <c r="D88" s="267" t="s">
        <v>1840</v>
      </c>
      <c r="E88" s="266">
        <f>[3]С35!CH17</f>
        <v>37423.867269351387</v>
      </c>
      <c r="F88" s="261">
        <f t="shared" si="2"/>
        <v>44908.639999999999</v>
      </c>
      <c r="G88" s="262">
        <v>33592.239999999998</v>
      </c>
      <c r="H88" s="263">
        <f t="shared" si="3"/>
        <v>1.3368754212282361</v>
      </c>
    </row>
    <row r="89" spans="1:8" x14ac:dyDescent="0.25">
      <c r="A89" s="268" t="s">
        <v>1906</v>
      </c>
      <c r="B89" s="264">
        <v>4.03</v>
      </c>
      <c r="C89" s="265">
        <v>1.61</v>
      </c>
      <c r="D89" s="267" t="s">
        <v>1840</v>
      </c>
      <c r="E89" s="266">
        <f>[3]С35!CJ17</f>
        <v>42364.684523178636</v>
      </c>
      <c r="F89" s="261">
        <f t="shared" si="2"/>
        <v>50837.62</v>
      </c>
      <c r="G89" s="262">
        <v>36203</v>
      </c>
      <c r="H89" s="263">
        <f t="shared" si="3"/>
        <v>1.4042377703505236</v>
      </c>
    </row>
    <row r="90" spans="1:8" x14ac:dyDescent="0.25">
      <c r="A90" s="268" t="s">
        <v>1907</v>
      </c>
      <c r="B90" s="264">
        <v>4.03</v>
      </c>
      <c r="C90" s="265">
        <v>1.61</v>
      </c>
      <c r="D90" s="267" t="s">
        <v>1840</v>
      </c>
      <c r="E90" s="266">
        <f>[3]С35!CL17</f>
        <v>45160.466395877142</v>
      </c>
      <c r="F90" s="261">
        <f t="shared" si="2"/>
        <v>54192.56</v>
      </c>
      <c r="G90" s="262">
        <v>39085.279999999999</v>
      </c>
      <c r="H90" s="263">
        <f t="shared" si="3"/>
        <v>1.3865209613440148</v>
      </c>
    </row>
    <row r="91" spans="1:8" x14ac:dyDescent="0.25">
      <c r="A91" s="268" t="s">
        <v>1908</v>
      </c>
      <c r="B91" s="264">
        <v>4.03</v>
      </c>
      <c r="C91" s="265">
        <v>1.61</v>
      </c>
      <c r="D91" s="267" t="s">
        <v>1840</v>
      </c>
      <c r="E91" s="266">
        <f>[3]С35!CN17</f>
        <v>52880.954236822814</v>
      </c>
      <c r="F91" s="261">
        <f t="shared" si="2"/>
        <v>63457.15</v>
      </c>
      <c r="G91" s="262">
        <v>43920.41</v>
      </c>
      <c r="H91" s="263">
        <f t="shared" si="3"/>
        <v>1.4448214395084198</v>
      </c>
    </row>
    <row r="92" spans="1:8" x14ac:dyDescent="0.25">
      <c r="A92" s="268" t="s">
        <v>1909</v>
      </c>
      <c r="B92" s="264">
        <v>4.33</v>
      </c>
      <c r="C92" s="265">
        <v>1.73</v>
      </c>
      <c r="D92" s="267" t="s">
        <v>1840</v>
      </c>
      <c r="E92" s="266">
        <f>[3]С35!CP17</f>
        <v>36811.428869241914</v>
      </c>
      <c r="F92" s="261">
        <f t="shared" si="2"/>
        <v>44173.71</v>
      </c>
      <c r="G92" s="262">
        <v>33521.279999999999</v>
      </c>
      <c r="H92" s="263">
        <f t="shared" si="3"/>
        <v>1.3177811229165473</v>
      </c>
    </row>
    <row r="93" spans="1:8" x14ac:dyDescent="0.25">
      <c r="A93" s="268" t="s">
        <v>1910</v>
      </c>
      <c r="B93" s="264">
        <v>4.33</v>
      </c>
      <c r="C93" s="265">
        <v>1.73</v>
      </c>
      <c r="D93" s="267" t="s">
        <v>1840</v>
      </c>
      <c r="E93" s="266">
        <f>[3]С35!CR17</f>
        <v>40153.266950619676</v>
      </c>
      <c r="F93" s="261">
        <f t="shared" si="2"/>
        <v>48183.92</v>
      </c>
      <c r="G93" s="262">
        <v>36038.06</v>
      </c>
      <c r="H93" s="263">
        <f t="shared" si="3"/>
        <v>1.3370286857838629</v>
      </c>
    </row>
    <row r="94" spans="1:8" x14ac:dyDescent="0.25">
      <c r="A94" s="268" t="s">
        <v>1911</v>
      </c>
      <c r="B94" s="264">
        <v>4.33</v>
      </c>
      <c r="C94" s="265">
        <v>1.73</v>
      </c>
      <c r="D94" s="267" t="s">
        <v>1840</v>
      </c>
      <c r="E94" s="266">
        <f>[3]С35!CT17</f>
        <v>44095.108330674622</v>
      </c>
      <c r="F94" s="261">
        <f t="shared" si="2"/>
        <v>52914.13</v>
      </c>
      <c r="G94" s="262">
        <v>38836.79</v>
      </c>
      <c r="H94" s="263">
        <f t="shared" si="3"/>
        <v>1.3624743445583427</v>
      </c>
    </row>
    <row r="95" spans="1:8" x14ac:dyDescent="0.25">
      <c r="A95" s="268" t="s">
        <v>1912</v>
      </c>
      <c r="B95" s="264">
        <v>4.33</v>
      </c>
      <c r="C95" s="265">
        <v>1.73</v>
      </c>
      <c r="D95" s="267" t="s">
        <v>1840</v>
      </c>
      <c r="E95" s="266">
        <f>[3]С35!CV17</f>
        <v>48463.49224812357</v>
      </c>
      <c r="F95" s="261">
        <f t="shared" si="2"/>
        <v>58156.19</v>
      </c>
      <c r="G95" s="262">
        <v>41938.379999999997</v>
      </c>
      <c r="H95" s="263">
        <f t="shared" si="3"/>
        <v>1.3867056858180979</v>
      </c>
    </row>
    <row r="96" spans="1:8" x14ac:dyDescent="0.25">
      <c r="A96" s="268" t="s">
        <v>1913</v>
      </c>
      <c r="B96" s="264">
        <v>4.33</v>
      </c>
      <c r="C96" s="265">
        <v>1.73</v>
      </c>
      <c r="D96" s="267" t="s">
        <v>1840</v>
      </c>
      <c r="E96" s="266">
        <f>[3]С35!CX17</f>
        <v>56767.039312613735</v>
      </c>
      <c r="F96" s="261">
        <f t="shared" si="2"/>
        <v>68120.45</v>
      </c>
      <c r="G96" s="262">
        <v>47139.02</v>
      </c>
      <c r="H96" s="263">
        <f t="shared" si="3"/>
        <v>1.4450968645508542</v>
      </c>
    </row>
    <row r="97" spans="1:14" x14ac:dyDescent="0.25">
      <c r="A97" s="268" t="s">
        <v>1914</v>
      </c>
      <c r="B97" s="264">
        <v>4.6500000000000004</v>
      </c>
      <c r="C97" s="265">
        <v>1.86</v>
      </c>
      <c r="D97" s="267" t="s">
        <v>1840</v>
      </c>
      <c r="E97" s="266">
        <f>[3]С35!CZ17</f>
        <v>42986.175479133657</v>
      </c>
      <c r="F97" s="261">
        <f t="shared" si="2"/>
        <v>51583.41</v>
      </c>
      <c r="G97" s="262">
        <v>38599.79</v>
      </c>
      <c r="H97" s="263">
        <f t="shared" si="3"/>
        <v>1.3363650424004898</v>
      </c>
    </row>
    <row r="98" spans="1:14" x14ac:dyDescent="0.25">
      <c r="A98" s="268" t="s">
        <v>1915</v>
      </c>
      <c r="B98" s="264">
        <v>4.6500000000000004</v>
      </c>
      <c r="C98" s="265">
        <v>1.86</v>
      </c>
      <c r="D98" s="267" t="s">
        <v>1840</v>
      </c>
      <c r="E98" s="266">
        <f>[3]С35!DB17</f>
        <v>47207.475762998467</v>
      </c>
      <c r="F98" s="261">
        <f t="shared" si="2"/>
        <v>56648.97</v>
      </c>
      <c r="G98" s="262">
        <v>41596.94</v>
      </c>
      <c r="H98" s="263">
        <f t="shared" si="3"/>
        <v>1.3618542613951892</v>
      </c>
    </row>
    <row r="99" spans="1:14" x14ac:dyDescent="0.25">
      <c r="A99" s="268" t="s">
        <v>1916</v>
      </c>
      <c r="B99" s="264">
        <v>4.6500000000000004</v>
      </c>
      <c r="C99" s="265">
        <v>1.86</v>
      </c>
      <c r="D99" s="267" t="s">
        <v>1840</v>
      </c>
      <c r="E99" s="266">
        <f>[3]С35!DD17</f>
        <v>51884.735310974123</v>
      </c>
      <c r="F99" s="261">
        <f t="shared" si="2"/>
        <v>62261.68</v>
      </c>
      <c r="G99" s="262">
        <v>44917.83</v>
      </c>
      <c r="H99" s="263">
        <f t="shared" si="3"/>
        <v>1.3861239512238235</v>
      </c>
    </row>
    <row r="100" spans="1:14" x14ac:dyDescent="0.25">
      <c r="A100" s="268" t="s">
        <v>1917</v>
      </c>
      <c r="B100" s="264">
        <v>4.6500000000000004</v>
      </c>
      <c r="C100" s="265">
        <v>1.86</v>
      </c>
      <c r="D100" s="267" t="s">
        <v>1840</v>
      </c>
      <c r="E100" s="266">
        <f>[3]С35!DF17</f>
        <v>60771.341599008745</v>
      </c>
      <c r="F100" s="261">
        <f t="shared" si="2"/>
        <v>72925.61</v>
      </c>
      <c r="G100" s="262">
        <v>50483.98</v>
      </c>
      <c r="H100" s="263">
        <f t="shared" si="3"/>
        <v>1.4445297300252475</v>
      </c>
    </row>
    <row r="101" spans="1:14" x14ac:dyDescent="0.25">
      <c r="A101" s="268" t="s">
        <v>1918</v>
      </c>
      <c r="B101" s="264">
        <v>4.95</v>
      </c>
      <c r="C101" s="265">
        <v>1.98</v>
      </c>
      <c r="D101" s="267" t="s">
        <v>1840</v>
      </c>
      <c r="E101" s="266">
        <f>[3]С35!DH17</f>
        <v>45715.248526401934</v>
      </c>
      <c r="F101" s="261">
        <f t="shared" si="2"/>
        <v>54858.3</v>
      </c>
      <c r="G101" s="262">
        <v>41045.5</v>
      </c>
      <c r="H101" s="263">
        <f t="shared" si="3"/>
        <v>1.3365241013022136</v>
      </c>
    </row>
    <row r="102" spans="1:14" x14ac:dyDescent="0.25">
      <c r="A102" s="268" t="s">
        <v>1919</v>
      </c>
      <c r="B102" s="264">
        <v>4.95</v>
      </c>
      <c r="C102" s="265">
        <v>1.98</v>
      </c>
      <c r="D102" s="267" t="s">
        <v>1840</v>
      </c>
      <c r="E102" s="266">
        <f>[3]С35!DJ17</f>
        <v>50216.00771407663</v>
      </c>
      <c r="F102" s="261">
        <f t="shared" si="2"/>
        <v>60259.21</v>
      </c>
      <c r="G102" s="262">
        <v>44241.07</v>
      </c>
      <c r="H102" s="263">
        <f t="shared" si="3"/>
        <v>1.3620649319738425</v>
      </c>
    </row>
    <row r="103" spans="1:14" x14ac:dyDescent="0.25">
      <c r="A103" s="268" t="s">
        <v>1920</v>
      </c>
      <c r="B103" s="264">
        <v>4.95</v>
      </c>
      <c r="C103" s="265">
        <v>1.98</v>
      </c>
      <c r="D103" s="267" t="s">
        <v>1840</v>
      </c>
      <c r="E103" s="266">
        <f>[3]С35!DL17</f>
        <v>55187.43452922054</v>
      </c>
      <c r="F103" s="261">
        <f t="shared" si="2"/>
        <v>66224.92</v>
      </c>
      <c r="G103" s="262">
        <v>47770.82</v>
      </c>
      <c r="H103" s="263">
        <f t="shared" si="3"/>
        <v>1.3863048614195863</v>
      </c>
    </row>
    <row r="104" spans="1:14" x14ac:dyDescent="0.25">
      <c r="A104" s="268" t="s">
        <v>1921</v>
      </c>
      <c r="B104" s="264">
        <v>4.95</v>
      </c>
      <c r="C104" s="265">
        <v>1.98</v>
      </c>
      <c r="D104" s="267" t="s">
        <v>1840</v>
      </c>
      <c r="E104" s="266">
        <f>[3]С35!DN17</f>
        <v>64642.391677441265</v>
      </c>
      <c r="F104" s="261">
        <f t="shared" si="2"/>
        <v>77570.87</v>
      </c>
      <c r="G104" s="262">
        <v>53692.03</v>
      </c>
      <c r="H104" s="263">
        <f t="shared" si="3"/>
        <v>1.4447371425516971</v>
      </c>
    </row>
    <row r="105" spans="1:14" s="272" customFormat="1" x14ac:dyDescent="0.25">
      <c r="A105" s="268" t="s">
        <v>1922</v>
      </c>
      <c r="B105" s="268">
        <v>1.38</v>
      </c>
      <c r="C105" s="269">
        <v>0.55000000000000004</v>
      </c>
      <c r="D105" s="267" t="s">
        <v>1840</v>
      </c>
      <c r="E105" s="270">
        <f>[3]С30у!F15</f>
        <v>10715.053481173294</v>
      </c>
      <c r="F105" s="261">
        <f>ROUND(E105*1.2,2)</f>
        <v>12858.06</v>
      </c>
      <c r="G105" s="262">
        <v>9645.4699999999993</v>
      </c>
      <c r="H105" s="263">
        <f t="shared" si="3"/>
        <v>1.333067232597271</v>
      </c>
      <c r="I105" s="240"/>
      <c r="J105" s="239"/>
      <c r="K105" s="240">
        <v>9296</v>
      </c>
      <c r="L105" s="242">
        <f>F105/K105-1</f>
        <v>0.38318201376936312</v>
      </c>
      <c r="M105" s="240"/>
      <c r="N105" s="271"/>
    </row>
    <row r="106" spans="1:14" x14ac:dyDescent="0.25">
      <c r="A106" s="264" t="s">
        <v>1923</v>
      </c>
      <c r="B106" s="264">
        <v>1.6</v>
      </c>
      <c r="C106" s="265">
        <v>0.64</v>
      </c>
      <c r="D106" s="267" t="s">
        <v>1840</v>
      </c>
      <c r="E106" s="266">
        <f>[3]С30у!F17</f>
        <v>11786.558829290623</v>
      </c>
      <c r="F106" s="261">
        <f t="shared" ref="F106:F169" si="4">ROUND(E106*1.2,2)</f>
        <v>14143.87</v>
      </c>
      <c r="G106" s="262">
        <v>10610.02</v>
      </c>
      <c r="H106" s="263">
        <f t="shared" si="3"/>
        <v>1.3330672326725115</v>
      </c>
    </row>
    <row r="107" spans="1:14" x14ac:dyDescent="0.25">
      <c r="A107" s="264" t="s">
        <v>1924</v>
      </c>
      <c r="B107" s="264">
        <v>1.6</v>
      </c>
      <c r="C107" s="265">
        <v>0.64</v>
      </c>
      <c r="D107" s="267" t="s">
        <v>1840</v>
      </c>
      <c r="E107" s="273">
        <f>[3]С30у!J17</f>
        <v>14587.122507424581</v>
      </c>
      <c r="F107" s="261">
        <f t="shared" si="4"/>
        <v>17504.55</v>
      </c>
      <c r="G107" s="262">
        <v>12914.59</v>
      </c>
      <c r="H107" s="263">
        <f t="shared" si="3"/>
        <v>1.3554088825119497</v>
      </c>
    </row>
    <row r="108" spans="1:14" x14ac:dyDescent="0.25">
      <c r="A108" s="264" t="s">
        <v>1925</v>
      </c>
      <c r="B108" s="264">
        <v>1.6</v>
      </c>
      <c r="C108" s="265">
        <v>0.64</v>
      </c>
      <c r="D108" s="267" t="s">
        <v>1840</v>
      </c>
      <c r="E108" s="266">
        <f>[3]С30у!L17</f>
        <v>16241.754383955593</v>
      </c>
      <c r="F108" s="261">
        <f t="shared" si="4"/>
        <v>19490.11</v>
      </c>
      <c r="G108" s="262">
        <v>14032</v>
      </c>
      <c r="H108" s="263">
        <f t="shared" si="3"/>
        <v>1.3889759122006842</v>
      </c>
    </row>
    <row r="109" spans="1:14" x14ac:dyDescent="0.25">
      <c r="A109" s="264" t="s">
        <v>1926</v>
      </c>
      <c r="B109" s="264">
        <v>1.83</v>
      </c>
      <c r="C109" s="265">
        <v>0.73</v>
      </c>
      <c r="D109" s="267" t="s">
        <v>1840</v>
      </c>
      <c r="E109" s="266">
        <f>[3]С30у!N17</f>
        <v>14939.991413194419</v>
      </c>
      <c r="F109" s="261">
        <f t="shared" si="4"/>
        <v>17927.990000000002</v>
      </c>
      <c r="G109" s="262">
        <v>13560.54</v>
      </c>
      <c r="H109" s="263">
        <f t="shared" si="3"/>
        <v>1.3220705075166623</v>
      </c>
    </row>
    <row r="110" spans="1:14" x14ac:dyDescent="0.25">
      <c r="A110" s="264" t="s">
        <v>1927</v>
      </c>
      <c r="B110" s="264">
        <v>1.83</v>
      </c>
      <c r="C110" s="265">
        <v>0.73</v>
      </c>
      <c r="D110" s="267" t="s">
        <v>1840</v>
      </c>
      <c r="E110" s="266">
        <f>[3]С30у!P17</f>
        <v>16521.886439098686</v>
      </c>
      <c r="F110" s="261">
        <f t="shared" si="4"/>
        <v>19826.259999999998</v>
      </c>
      <c r="G110" s="262">
        <v>14637.46</v>
      </c>
      <c r="H110" s="263">
        <f t="shared" si="3"/>
        <v>1.354487732161181</v>
      </c>
    </row>
    <row r="111" spans="1:14" x14ac:dyDescent="0.25">
      <c r="A111" s="264" t="s">
        <v>1928</v>
      </c>
      <c r="B111" s="264">
        <v>1.83</v>
      </c>
      <c r="C111" s="265">
        <v>0.73</v>
      </c>
      <c r="D111" s="267" t="s">
        <v>1840</v>
      </c>
      <c r="E111" s="266">
        <f>[3]С30у!R17</f>
        <v>18423.939904643681</v>
      </c>
      <c r="F111" s="261">
        <f t="shared" si="4"/>
        <v>22108.73</v>
      </c>
      <c r="G111" s="262">
        <v>15921.95</v>
      </c>
      <c r="H111" s="263">
        <f t="shared" si="3"/>
        <v>1.3885692393205604</v>
      </c>
    </row>
    <row r="112" spans="1:14" x14ac:dyDescent="0.25">
      <c r="A112" s="264" t="s">
        <v>1929</v>
      </c>
      <c r="B112" s="264">
        <v>1.83</v>
      </c>
      <c r="C112" s="265">
        <v>0.73</v>
      </c>
      <c r="D112" s="267" t="s">
        <v>1840</v>
      </c>
      <c r="E112" s="266">
        <f>[3]С30у!T17</f>
        <v>20425.072017202663</v>
      </c>
      <c r="F112" s="261">
        <f t="shared" si="4"/>
        <v>24510.09</v>
      </c>
      <c r="G112" s="262">
        <v>17373.54</v>
      </c>
      <c r="H112" s="263">
        <f t="shared" si="3"/>
        <v>1.410771207249645</v>
      </c>
    </row>
    <row r="113" spans="1:12" x14ac:dyDescent="0.25">
      <c r="A113" s="264" t="s">
        <v>1930</v>
      </c>
      <c r="B113" s="264">
        <v>1.83</v>
      </c>
      <c r="C113" s="265">
        <v>0.73</v>
      </c>
      <c r="D113" s="267" t="s">
        <v>1840</v>
      </c>
      <c r="E113" s="266">
        <f>[3]С30у!V17</f>
        <v>22771.943823462254</v>
      </c>
      <c r="F113" s="261">
        <f t="shared" si="4"/>
        <v>27326.33</v>
      </c>
      <c r="G113" s="262">
        <v>18981.77</v>
      </c>
      <c r="H113" s="263">
        <f t="shared" si="3"/>
        <v>1.439609161843179</v>
      </c>
    </row>
    <row r="114" spans="1:12" x14ac:dyDescent="0.25">
      <c r="A114" s="264" t="s">
        <v>1931</v>
      </c>
      <c r="B114" s="264">
        <v>2.0499999999999998</v>
      </c>
      <c r="C114" s="265">
        <v>0.82</v>
      </c>
      <c r="D114" s="267" t="s">
        <v>1840</v>
      </c>
      <c r="E114" s="266">
        <f>[3]С30у!X17</f>
        <v>16663.351746900233</v>
      </c>
      <c r="F114" s="261">
        <f t="shared" si="4"/>
        <v>19996.02</v>
      </c>
      <c r="G114" s="262">
        <v>15138.9</v>
      </c>
      <c r="H114" s="263">
        <f t="shared" si="3"/>
        <v>1.3208370489269365</v>
      </c>
    </row>
    <row r="115" spans="1:12" x14ac:dyDescent="0.25">
      <c r="A115" s="264" t="s">
        <v>1932</v>
      </c>
      <c r="B115" s="264">
        <v>2.0499999999999998</v>
      </c>
      <c r="C115" s="265">
        <v>0.82</v>
      </c>
      <c r="D115" s="267" t="s">
        <v>1840</v>
      </c>
      <c r="E115" s="266">
        <f>[3]С30у!Z17</f>
        <v>18456.76338319173</v>
      </c>
      <c r="F115" s="261">
        <f t="shared" si="4"/>
        <v>22148.12</v>
      </c>
      <c r="G115" s="262">
        <v>16359.69</v>
      </c>
      <c r="H115" s="263">
        <f t="shared" si="3"/>
        <v>1.3538227191346535</v>
      </c>
    </row>
    <row r="116" spans="1:12" x14ac:dyDescent="0.25">
      <c r="A116" s="264" t="s">
        <v>1933</v>
      </c>
      <c r="B116" s="264">
        <v>2.0499999999999998</v>
      </c>
      <c r="C116" s="265">
        <v>0.82</v>
      </c>
      <c r="D116" s="267" t="s">
        <v>1840</v>
      </c>
      <c r="E116" s="266">
        <f>[3]С30у!AB17</f>
        <v>20575.310739123965</v>
      </c>
      <c r="F116" s="261">
        <f t="shared" si="4"/>
        <v>24690.37</v>
      </c>
      <c r="G116" s="262">
        <v>17790.39</v>
      </c>
      <c r="H116" s="263">
        <f t="shared" si="3"/>
        <v>1.3878487205732983</v>
      </c>
      <c r="J116" s="274" t="s">
        <v>1934</v>
      </c>
      <c r="K116" s="275">
        <v>16898</v>
      </c>
      <c r="L116" s="276">
        <f>F116/K116-1</f>
        <v>0.46114155521363465</v>
      </c>
    </row>
    <row r="117" spans="1:12" x14ac:dyDescent="0.25">
      <c r="A117" s="264" t="s">
        <v>1935</v>
      </c>
      <c r="B117" s="264">
        <v>2.0499999999999998</v>
      </c>
      <c r="C117" s="265">
        <v>0.82</v>
      </c>
      <c r="D117" s="267" t="s">
        <v>1840</v>
      </c>
      <c r="E117" s="266">
        <f>[3]С30у!AD17</f>
        <v>22821.374530010307</v>
      </c>
      <c r="F117" s="261">
        <f t="shared" si="4"/>
        <v>27385.65</v>
      </c>
      <c r="G117" s="262">
        <v>19419.509999999998</v>
      </c>
      <c r="H117" s="263">
        <f t="shared" si="3"/>
        <v>1.4102132340105391</v>
      </c>
    </row>
    <row r="118" spans="1:12" x14ac:dyDescent="0.25">
      <c r="A118" s="264" t="s">
        <v>1936</v>
      </c>
      <c r="B118" s="264">
        <v>2.0499999999999998</v>
      </c>
      <c r="C118" s="265">
        <v>0.82</v>
      </c>
      <c r="D118" s="267" t="s">
        <v>1840</v>
      </c>
      <c r="E118" s="266">
        <f>[3]С30у!AF17</f>
        <v>25457.795455223997</v>
      </c>
      <c r="F118" s="261">
        <f t="shared" si="4"/>
        <v>30549.35</v>
      </c>
      <c r="G118" s="262">
        <v>21226.15</v>
      </c>
      <c r="H118" s="263">
        <f t="shared" si="3"/>
        <v>1.4392317966282155</v>
      </c>
    </row>
    <row r="119" spans="1:12" x14ac:dyDescent="0.25">
      <c r="A119" s="264" t="s">
        <v>1937</v>
      </c>
      <c r="B119" s="264">
        <v>2.2799999999999998</v>
      </c>
      <c r="C119" s="265">
        <v>0.91</v>
      </c>
      <c r="D119" s="267" t="s">
        <v>1840</v>
      </c>
      <c r="E119" s="266">
        <f>[3]С30у!AH17</f>
        <v>18452.884618335753</v>
      </c>
      <c r="F119" s="261">
        <f t="shared" si="4"/>
        <v>22143.46</v>
      </c>
      <c r="G119" s="262">
        <v>16789.259999999998</v>
      </c>
      <c r="H119" s="263">
        <f t="shared" si="3"/>
        <v>1.3189062531642253</v>
      </c>
    </row>
    <row r="120" spans="1:12" x14ac:dyDescent="0.25">
      <c r="A120" s="264" t="s">
        <v>1938</v>
      </c>
      <c r="B120" s="264">
        <v>2.2799999999999998</v>
      </c>
      <c r="C120" s="265">
        <v>0.91</v>
      </c>
      <c r="D120" s="267" t="s">
        <v>1840</v>
      </c>
      <c r="E120" s="266">
        <f>[3]С30у!AJ17</f>
        <v>20426.742958387735</v>
      </c>
      <c r="F120" s="261">
        <f t="shared" si="4"/>
        <v>24512.09</v>
      </c>
      <c r="G120" s="262">
        <v>18132.97</v>
      </c>
      <c r="H120" s="263">
        <f t="shared" si="3"/>
        <v>1.351796754751152</v>
      </c>
    </row>
    <row r="121" spans="1:12" x14ac:dyDescent="0.25">
      <c r="A121" s="264" t="s">
        <v>1939</v>
      </c>
      <c r="B121" s="264">
        <v>2.2799999999999998</v>
      </c>
      <c r="C121" s="265">
        <v>0.91</v>
      </c>
      <c r="D121" s="267" t="s">
        <v>1840</v>
      </c>
      <c r="E121" s="266">
        <f>[3]С30у!AL17</f>
        <v>22792.968234752901</v>
      </c>
      <c r="F121" s="261">
        <f t="shared" si="4"/>
        <v>27351.56</v>
      </c>
      <c r="G121" s="262">
        <v>19730.97</v>
      </c>
      <c r="H121" s="263">
        <f t="shared" si="3"/>
        <v>1.386224802936703</v>
      </c>
    </row>
    <row r="122" spans="1:12" x14ac:dyDescent="0.25">
      <c r="A122" s="264" t="s">
        <v>1940</v>
      </c>
      <c r="B122" s="264">
        <v>2.2799999999999998</v>
      </c>
      <c r="C122" s="265">
        <v>0.91</v>
      </c>
      <c r="D122" s="267" t="s">
        <v>1840</v>
      </c>
      <c r="E122" s="266">
        <f>[3]С30у!AN17</f>
        <v>25268.724276653222</v>
      </c>
      <c r="F122" s="261">
        <f t="shared" si="4"/>
        <v>30322.47</v>
      </c>
      <c r="G122" s="262">
        <v>21527.18</v>
      </c>
      <c r="H122" s="263">
        <f t="shared" si="3"/>
        <v>1.40856675142773</v>
      </c>
    </row>
    <row r="123" spans="1:12" x14ac:dyDescent="0.25">
      <c r="A123" s="264" t="s">
        <v>1941</v>
      </c>
      <c r="B123" s="264">
        <v>2.2799999999999998</v>
      </c>
      <c r="C123" s="265">
        <v>0.91</v>
      </c>
      <c r="D123" s="267" t="s">
        <v>1840</v>
      </c>
      <c r="E123" s="266">
        <f>[3]С30у!AP17</f>
        <v>28194.694320821021</v>
      </c>
      <c r="F123" s="261">
        <f t="shared" si="4"/>
        <v>33833.629999999997</v>
      </c>
      <c r="G123" s="262">
        <v>23532.240000000002</v>
      </c>
      <c r="H123" s="263">
        <f t="shared" si="3"/>
        <v>1.4377564566739076</v>
      </c>
    </row>
    <row r="124" spans="1:12" x14ac:dyDescent="0.25">
      <c r="A124" s="264" t="s">
        <v>1942</v>
      </c>
      <c r="B124" s="264">
        <v>2.2799999999999998</v>
      </c>
      <c r="C124" s="265">
        <v>0.91</v>
      </c>
      <c r="D124" s="267" t="s">
        <v>1840</v>
      </c>
      <c r="E124" s="266">
        <f>[3]С30у!AR17</f>
        <v>31440.692338569679</v>
      </c>
      <c r="F124" s="261">
        <f t="shared" si="4"/>
        <v>37728.83</v>
      </c>
      <c r="G124" s="262">
        <v>25756.61</v>
      </c>
      <c r="H124" s="263">
        <f t="shared" si="3"/>
        <v>1.4648212633572508</v>
      </c>
    </row>
    <row r="125" spans="1:12" x14ac:dyDescent="0.25">
      <c r="A125" s="264" t="s">
        <v>1943</v>
      </c>
      <c r="B125" s="264">
        <v>2.2799999999999998</v>
      </c>
      <c r="C125" s="265">
        <v>0.91</v>
      </c>
      <c r="D125" s="267" t="s">
        <v>1840</v>
      </c>
      <c r="E125" s="266">
        <f>[3]С30у!AT17</f>
        <v>37582.451087444184</v>
      </c>
      <c r="F125" s="261">
        <f t="shared" si="4"/>
        <v>45098.94</v>
      </c>
      <c r="G125" s="262">
        <v>29484.78</v>
      </c>
      <c r="H125" s="263">
        <f t="shared" si="3"/>
        <v>1.5295667798776185</v>
      </c>
    </row>
    <row r="126" spans="1:12" x14ac:dyDescent="0.25">
      <c r="A126" s="264" t="s">
        <v>1944</v>
      </c>
      <c r="B126" s="264">
        <v>2.5</v>
      </c>
      <c r="C126" s="265">
        <v>1</v>
      </c>
      <c r="D126" s="267" t="s">
        <v>1840</v>
      </c>
      <c r="E126" s="266">
        <f>[3]С30у!AV17</f>
        <v>22361.722114480792</v>
      </c>
      <c r="F126" s="261">
        <f t="shared" si="4"/>
        <v>26834.07</v>
      </c>
      <c r="G126" s="262">
        <v>19855.32</v>
      </c>
      <c r="H126" s="263">
        <f t="shared" si="3"/>
        <v>1.3514801070947233</v>
      </c>
    </row>
    <row r="127" spans="1:12" x14ac:dyDescent="0.25">
      <c r="A127" s="264" t="s">
        <v>1945</v>
      </c>
      <c r="B127" s="264">
        <v>2.5</v>
      </c>
      <c r="C127" s="265">
        <v>1</v>
      </c>
      <c r="D127" s="267" t="s">
        <v>1840</v>
      </c>
      <c r="E127" s="266">
        <f>[3]С30у!AX17</f>
        <v>24944.184949814244</v>
      </c>
      <c r="F127" s="261">
        <f t="shared" si="4"/>
        <v>29933.02</v>
      </c>
      <c r="G127" s="262">
        <v>21599.31</v>
      </c>
      <c r="H127" s="263">
        <f t="shared" si="3"/>
        <v>1.3858322326037267</v>
      </c>
    </row>
    <row r="128" spans="1:12" x14ac:dyDescent="0.25">
      <c r="A128" s="264" t="s">
        <v>1946</v>
      </c>
      <c r="B128" s="264">
        <v>2.5</v>
      </c>
      <c r="C128" s="265">
        <v>1</v>
      </c>
      <c r="D128" s="267" t="s">
        <v>1840</v>
      </c>
      <c r="E128" s="266">
        <f>[3]С30у!AZ17</f>
        <v>27664.872670041921</v>
      </c>
      <c r="F128" s="261">
        <f t="shared" si="4"/>
        <v>33197.85</v>
      </c>
      <c r="G128" s="262">
        <v>23573.040000000001</v>
      </c>
      <c r="H128" s="263">
        <f t="shared" si="3"/>
        <v>1.408297360035023</v>
      </c>
    </row>
    <row r="129" spans="1:8" x14ac:dyDescent="0.25">
      <c r="A129" s="264" t="s">
        <v>1947</v>
      </c>
      <c r="B129" s="264">
        <v>2.5</v>
      </c>
      <c r="C129" s="265">
        <v>1</v>
      </c>
      <c r="D129" s="267" t="s">
        <v>1840</v>
      </c>
      <c r="E129" s="266">
        <f>[3]С30у!BB17</f>
        <v>30880.391833163831</v>
      </c>
      <c r="F129" s="261">
        <f t="shared" si="4"/>
        <v>37056.47</v>
      </c>
      <c r="G129" s="262">
        <v>25776.53</v>
      </c>
      <c r="H129" s="263">
        <f t="shared" si="3"/>
        <v>1.4376050616588036</v>
      </c>
    </row>
    <row r="130" spans="1:8" x14ac:dyDescent="0.25">
      <c r="A130" s="264" t="s">
        <v>1948</v>
      </c>
      <c r="B130" s="264">
        <v>2.5</v>
      </c>
      <c r="C130" s="265">
        <v>1</v>
      </c>
      <c r="D130" s="267" t="s">
        <v>1840</v>
      </c>
      <c r="E130" s="266">
        <f>[3]С30у!BD17</f>
        <v>34431.17839717996</v>
      </c>
      <c r="F130" s="261">
        <f t="shared" si="4"/>
        <v>41317.410000000003</v>
      </c>
      <c r="G130" s="262">
        <v>28209.759999999998</v>
      </c>
      <c r="H130" s="263">
        <f t="shared" si="3"/>
        <v>1.4646494688363179</v>
      </c>
    </row>
    <row r="131" spans="1:8" x14ac:dyDescent="0.25">
      <c r="A131" s="268" t="s">
        <v>1949</v>
      </c>
      <c r="B131" s="264">
        <v>2.5</v>
      </c>
      <c r="C131" s="265">
        <v>1</v>
      </c>
      <c r="D131" s="267" t="s">
        <v>1840</v>
      </c>
      <c r="E131" s="266">
        <f>[3]С30у!BF17</f>
        <v>41174.583608022564</v>
      </c>
      <c r="F131" s="261">
        <f t="shared" si="4"/>
        <v>49409.5</v>
      </c>
      <c r="G131" s="262">
        <v>32303.43</v>
      </c>
      <c r="H131" s="263">
        <f t="shared" si="3"/>
        <v>1.5295434571499062</v>
      </c>
    </row>
    <row r="132" spans="1:8" x14ac:dyDescent="0.25">
      <c r="A132" s="268" t="s">
        <v>1950</v>
      </c>
      <c r="B132" s="264">
        <v>2.73</v>
      </c>
      <c r="C132" s="265">
        <v>1.0900000000000001</v>
      </c>
      <c r="D132" s="267" t="s">
        <v>1840</v>
      </c>
      <c r="E132" s="266">
        <f>[3]С30у!BH17</f>
        <v>24296.59905857384</v>
      </c>
      <c r="F132" s="261">
        <f t="shared" si="4"/>
        <v>29155.919999999998</v>
      </c>
      <c r="G132" s="262">
        <v>21577.55</v>
      </c>
      <c r="H132" s="263">
        <f t="shared" si="3"/>
        <v>1.3512154994427077</v>
      </c>
    </row>
    <row r="133" spans="1:8" x14ac:dyDescent="0.25">
      <c r="A133" s="268" t="s">
        <v>1951</v>
      </c>
      <c r="B133" s="264">
        <v>2.73</v>
      </c>
      <c r="C133" s="265">
        <v>1.0900000000000001</v>
      </c>
      <c r="D133" s="267" t="s">
        <v>1840</v>
      </c>
      <c r="E133" s="266">
        <f>[3]С30у!BJ17</f>
        <v>27095.555784294531</v>
      </c>
      <c r="F133" s="261">
        <f t="shared" si="4"/>
        <v>32514.67</v>
      </c>
      <c r="G133" s="262">
        <v>23467.74</v>
      </c>
      <c r="H133" s="263">
        <f t="shared" si="3"/>
        <v>1.385504952756422</v>
      </c>
    </row>
    <row r="134" spans="1:8" x14ac:dyDescent="0.25">
      <c r="A134" s="268" t="s">
        <v>1952</v>
      </c>
      <c r="B134" s="264">
        <v>2.73</v>
      </c>
      <c r="C134" s="265">
        <v>1.0900000000000001</v>
      </c>
      <c r="D134" s="267" t="s">
        <v>1840</v>
      </c>
      <c r="E134" s="266">
        <f>[3]С30у!BL17</f>
        <v>30061.175182849562</v>
      </c>
      <c r="F134" s="261">
        <f t="shared" si="4"/>
        <v>36073.410000000003</v>
      </c>
      <c r="G134" s="262">
        <v>25619.01</v>
      </c>
      <c r="H134" s="263">
        <f t="shared" si="3"/>
        <v>1.4080719746781787</v>
      </c>
    </row>
    <row r="135" spans="1:8" x14ac:dyDescent="0.25">
      <c r="A135" s="268" t="s">
        <v>1953</v>
      </c>
      <c r="B135" s="264">
        <v>2.73</v>
      </c>
      <c r="C135" s="265">
        <v>1.0900000000000001</v>
      </c>
      <c r="D135" s="267" t="s">
        <v>1840</v>
      </c>
      <c r="E135" s="266">
        <f>[3]С30у!BN17</f>
        <v>33566.243464925574</v>
      </c>
      <c r="F135" s="261">
        <f t="shared" si="4"/>
        <v>40279.49</v>
      </c>
      <c r="G135" s="262">
        <v>28020.91</v>
      </c>
      <c r="H135" s="263">
        <f t="shared" si="3"/>
        <v>1.4374797249625368</v>
      </c>
    </row>
    <row r="136" spans="1:8" x14ac:dyDescent="0.25">
      <c r="A136" s="268" t="s">
        <v>1954</v>
      </c>
      <c r="B136" s="264">
        <v>2.73</v>
      </c>
      <c r="C136" s="265">
        <v>1.0900000000000001</v>
      </c>
      <c r="D136" s="267" t="s">
        <v>1840</v>
      </c>
      <c r="E136" s="266">
        <f>[3]С30у!BP17</f>
        <v>37437.058002522557</v>
      </c>
      <c r="F136" s="261">
        <f t="shared" si="4"/>
        <v>44924.47</v>
      </c>
      <c r="G136" s="262">
        <v>30673.45</v>
      </c>
      <c r="H136" s="263">
        <f t="shared" si="3"/>
        <v>1.4646044054385796</v>
      </c>
    </row>
    <row r="137" spans="1:8" x14ac:dyDescent="0.25">
      <c r="A137" s="268" t="s">
        <v>1955</v>
      </c>
      <c r="B137" s="264">
        <v>2.73</v>
      </c>
      <c r="C137" s="265">
        <v>1.0900000000000001</v>
      </c>
      <c r="D137" s="267" t="s">
        <v>1840</v>
      </c>
      <c r="E137" s="266">
        <f>[3]С30у!BR17</f>
        <v>44766.87024801987</v>
      </c>
      <c r="F137" s="261">
        <f t="shared" si="4"/>
        <v>53720.24</v>
      </c>
      <c r="G137" s="262">
        <v>35122.19</v>
      </c>
      <c r="H137" s="263">
        <f t="shared" si="3"/>
        <v>1.5295242124708053</v>
      </c>
    </row>
    <row r="138" spans="1:8" x14ac:dyDescent="0.25">
      <c r="A138" s="268" t="s">
        <v>1956</v>
      </c>
      <c r="B138" s="264">
        <v>2.2000000000000002</v>
      </c>
      <c r="C138" s="265">
        <v>0.88</v>
      </c>
      <c r="D138" s="267" t="s">
        <v>1840</v>
      </c>
      <c r="E138" s="266">
        <f>[3]С35у!F17</f>
        <v>16445.371936848496</v>
      </c>
      <c r="F138" s="261">
        <f t="shared" si="4"/>
        <v>19734.45</v>
      </c>
      <c r="G138" s="262">
        <v>15244.27</v>
      </c>
      <c r="H138" s="263">
        <f t="shared" ref="H138:H191" si="5">F138/G138</f>
        <v>1.2945487058416048</v>
      </c>
    </row>
    <row r="139" spans="1:8" x14ac:dyDescent="0.25">
      <c r="A139" s="268" t="s">
        <v>1957</v>
      </c>
      <c r="B139" s="264">
        <v>1.9</v>
      </c>
      <c r="C139" s="265">
        <v>0.76</v>
      </c>
      <c r="D139" s="267" t="s">
        <v>1840</v>
      </c>
      <c r="E139" s="266">
        <f>[3]С35у!J17</f>
        <v>15541.292711598933</v>
      </c>
      <c r="F139" s="261">
        <f>ROUND(E139*1.2,2)</f>
        <v>18649.55</v>
      </c>
      <c r="G139" s="262">
        <v>14092.65</v>
      </c>
      <c r="H139" s="263">
        <f t="shared" si="5"/>
        <v>1.3233529534899398</v>
      </c>
    </row>
    <row r="140" spans="1:8" x14ac:dyDescent="0.25">
      <c r="A140" s="268" t="s">
        <v>1958</v>
      </c>
      <c r="B140" s="264">
        <v>2.2000000000000002</v>
      </c>
      <c r="C140" s="265">
        <v>0.88</v>
      </c>
      <c r="D140" s="267" t="s">
        <v>1840</v>
      </c>
      <c r="E140" s="266">
        <f>[3]С35у!H17</f>
        <v>17861.999692305646</v>
      </c>
      <c r="F140" s="261">
        <f t="shared" si="4"/>
        <v>21434.400000000001</v>
      </c>
      <c r="G140" s="262">
        <v>16208.58</v>
      </c>
      <c r="H140" s="263">
        <f t="shared" si="5"/>
        <v>1.3224107232095594</v>
      </c>
    </row>
    <row r="141" spans="1:8" x14ac:dyDescent="0.25">
      <c r="A141" s="268" t="s">
        <v>1959</v>
      </c>
      <c r="B141" s="264">
        <v>2.2000000000000002</v>
      </c>
      <c r="C141" s="265">
        <v>0.88</v>
      </c>
      <c r="D141" s="267" t="s">
        <v>1840</v>
      </c>
      <c r="E141" s="266">
        <f>[3]С35у!L17</f>
        <v>20189.14264388007</v>
      </c>
      <c r="F141" s="261">
        <f t="shared" si="4"/>
        <v>24226.97</v>
      </c>
      <c r="G141" s="262">
        <v>17336.43</v>
      </c>
      <c r="H141" s="263">
        <f t="shared" si="5"/>
        <v>1.397460146062367</v>
      </c>
    </row>
    <row r="142" spans="1:8" x14ac:dyDescent="0.25">
      <c r="A142" s="268" t="s">
        <v>1960</v>
      </c>
      <c r="B142" s="264">
        <v>2.2000000000000002</v>
      </c>
      <c r="C142" s="265">
        <v>0.88</v>
      </c>
      <c r="D142" s="267" t="s">
        <v>1840</v>
      </c>
      <c r="E142" s="266">
        <f>[3]С35у!N17</f>
        <v>21302.862013695034</v>
      </c>
      <c r="F142" s="261">
        <f t="shared" si="4"/>
        <v>25563.43</v>
      </c>
      <c r="G142" s="262">
        <v>18620.93</v>
      </c>
      <c r="H142" s="263">
        <f t="shared" si="5"/>
        <v>1.3728331506535925</v>
      </c>
    </row>
    <row r="143" spans="1:8" x14ac:dyDescent="0.25">
      <c r="A143" s="268" t="s">
        <v>1961</v>
      </c>
      <c r="B143" s="264">
        <v>2.5</v>
      </c>
      <c r="C143" s="265">
        <v>1</v>
      </c>
      <c r="D143" s="267" t="s">
        <v>1840</v>
      </c>
      <c r="E143" s="266">
        <f>[3]С35у!P17</f>
        <v>18634.918886994084</v>
      </c>
      <c r="F143" s="261">
        <f t="shared" si="4"/>
        <v>22361.9</v>
      </c>
      <c r="G143" s="262">
        <v>17301.240000000002</v>
      </c>
      <c r="H143" s="263">
        <f t="shared" si="5"/>
        <v>1.2925027339080899</v>
      </c>
    </row>
    <row r="144" spans="1:8" x14ac:dyDescent="0.25">
      <c r="A144" s="268" t="s">
        <v>1962</v>
      </c>
      <c r="B144" s="264">
        <v>2.5</v>
      </c>
      <c r="C144" s="265">
        <v>1</v>
      </c>
      <c r="D144" s="267" t="s">
        <v>1840</v>
      </c>
      <c r="E144" s="266">
        <f>[3]С35у!R17</f>
        <v>20247.457195525098</v>
      </c>
      <c r="F144" s="261">
        <f t="shared" si="4"/>
        <v>24296.95</v>
      </c>
      <c r="G144" s="262">
        <v>18398.919999999998</v>
      </c>
      <c r="H144" s="263">
        <f t="shared" si="5"/>
        <v>1.3205639244042586</v>
      </c>
    </row>
    <row r="145" spans="1:15" x14ac:dyDescent="0.25">
      <c r="A145" s="268" t="s">
        <v>1963</v>
      </c>
      <c r="B145" s="264">
        <v>2.5</v>
      </c>
      <c r="C145" s="265">
        <v>1</v>
      </c>
      <c r="D145" s="267" t="s">
        <v>1840</v>
      </c>
      <c r="E145" s="266">
        <f>[3]С35у!T17</f>
        <v>22149.510661070097</v>
      </c>
      <c r="F145" s="261">
        <f t="shared" si="4"/>
        <v>26579.41</v>
      </c>
      <c r="G145" s="262">
        <v>19683.41</v>
      </c>
      <c r="H145" s="263">
        <f t="shared" si="5"/>
        <v>1.3503457988224601</v>
      </c>
    </row>
    <row r="146" spans="1:15" x14ac:dyDescent="0.25">
      <c r="A146" s="268" t="s">
        <v>1964</v>
      </c>
      <c r="B146" s="264">
        <v>2.5</v>
      </c>
      <c r="C146" s="265">
        <v>1</v>
      </c>
      <c r="D146" s="267" t="s">
        <v>1840</v>
      </c>
      <c r="E146" s="266">
        <f>[3]С35у!V17</f>
        <v>24149.745085629074</v>
      </c>
      <c r="F146" s="261">
        <f t="shared" si="4"/>
        <v>28979.69</v>
      </c>
      <c r="G146" s="262">
        <v>21135</v>
      </c>
      <c r="H146" s="263">
        <f t="shared" si="5"/>
        <v>1.3711705701443104</v>
      </c>
    </row>
    <row r="147" spans="1:15" x14ac:dyDescent="0.25">
      <c r="A147" s="268" t="s">
        <v>1965</v>
      </c>
      <c r="B147" s="264">
        <v>2.5</v>
      </c>
      <c r="C147" s="265">
        <v>1</v>
      </c>
      <c r="D147" s="267" t="s">
        <v>1840</v>
      </c>
      <c r="E147" s="266">
        <f>[3]С35у!X17</f>
        <v>26527.095746515413</v>
      </c>
      <c r="F147" s="261">
        <f t="shared" si="4"/>
        <v>31832.51</v>
      </c>
      <c r="G147" s="262">
        <v>22764.11</v>
      </c>
      <c r="H147" s="263">
        <f t="shared" si="5"/>
        <v>1.3983639158306649</v>
      </c>
    </row>
    <row r="148" spans="1:15" x14ac:dyDescent="0.25">
      <c r="A148" s="268" t="s">
        <v>1966</v>
      </c>
      <c r="B148" s="264">
        <v>2.8</v>
      </c>
      <c r="C148" s="265">
        <v>1.1200000000000001</v>
      </c>
      <c r="D148" s="267" t="s">
        <v>1840</v>
      </c>
      <c r="E148" s="266">
        <f>[3]С35у!Z17</f>
        <v>20753.398209869167</v>
      </c>
      <c r="F148" s="261">
        <f t="shared" si="4"/>
        <v>24904.080000000002</v>
      </c>
      <c r="G148" s="262">
        <v>19279.560000000001</v>
      </c>
      <c r="H148" s="263">
        <f t="shared" si="5"/>
        <v>1.2917348736174477</v>
      </c>
    </row>
    <row r="149" spans="1:15" x14ac:dyDescent="0.25">
      <c r="A149" s="268" t="s">
        <v>1967</v>
      </c>
      <c r="B149" s="264">
        <v>2.8</v>
      </c>
      <c r="C149" s="265">
        <v>1.1200000000000001</v>
      </c>
      <c r="D149" s="267" t="s">
        <v>1840</v>
      </c>
      <c r="E149" s="266">
        <f>[3]С35у!AB17</f>
        <v>22546.525430160673</v>
      </c>
      <c r="F149" s="261">
        <f t="shared" si="4"/>
        <v>27055.83</v>
      </c>
      <c r="G149" s="262">
        <v>20500.22</v>
      </c>
      <c r="H149" s="263">
        <f t="shared" si="5"/>
        <v>1.3197824218471801</v>
      </c>
    </row>
    <row r="150" spans="1:15" x14ac:dyDescent="0.25">
      <c r="A150" s="268" t="s">
        <v>1968</v>
      </c>
      <c r="B150" s="264">
        <v>2.8</v>
      </c>
      <c r="C150" s="265">
        <v>1.1200000000000001</v>
      </c>
      <c r="D150" s="267" t="s">
        <v>1840</v>
      </c>
      <c r="E150" s="266">
        <f>[3]С35у!AD17</f>
        <v>24680.536635406279</v>
      </c>
      <c r="F150" s="261">
        <f t="shared" si="4"/>
        <v>29616.639999999999</v>
      </c>
      <c r="G150" s="262">
        <v>21941.360000000001</v>
      </c>
      <c r="H150" s="263">
        <f t="shared" si="5"/>
        <v>1.349808762993725</v>
      </c>
    </row>
    <row r="151" spans="1:15" x14ac:dyDescent="0.25">
      <c r="A151" s="268" t="s">
        <v>1969</v>
      </c>
      <c r="B151" s="264">
        <v>2.8</v>
      </c>
      <c r="C151" s="265">
        <v>1.1200000000000001</v>
      </c>
      <c r="D151" s="267" t="s">
        <v>1840</v>
      </c>
      <c r="E151" s="266">
        <f>[3]С35у!AF17</f>
        <v>26941.166587605989</v>
      </c>
      <c r="F151" s="261">
        <f t="shared" si="4"/>
        <v>32329.4</v>
      </c>
      <c r="G151" s="262">
        <v>23580.92</v>
      </c>
      <c r="H151" s="263">
        <f t="shared" si="5"/>
        <v>1.3709982477358815</v>
      </c>
    </row>
    <row r="152" spans="1:15" x14ac:dyDescent="0.25">
      <c r="A152" s="268" t="s">
        <v>1970</v>
      </c>
      <c r="B152" s="264">
        <v>2.8</v>
      </c>
      <c r="C152" s="265">
        <v>1.1200000000000001</v>
      </c>
      <c r="D152" s="267" t="s">
        <v>1840</v>
      </c>
      <c r="E152" s="266">
        <f>[3]С35у!AH17</f>
        <v>29592.826940133062</v>
      </c>
      <c r="F152" s="261">
        <f t="shared" si="4"/>
        <v>35511.39</v>
      </c>
      <c r="G152" s="262">
        <v>25398.01</v>
      </c>
      <c r="H152" s="263">
        <f t="shared" si="5"/>
        <v>1.3981957641563256</v>
      </c>
    </row>
    <row r="153" spans="1:15" x14ac:dyDescent="0.25">
      <c r="A153" s="268" t="s">
        <v>1971</v>
      </c>
      <c r="B153" s="264">
        <v>2.8</v>
      </c>
      <c r="C153" s="265">
        <v>1.1200000000000001</v>
      </c>
      <c r="D153" s="267" t="s">
        <v>1840</v>
      </c>
      <c r="E153" s="266">
        <f>[3]С35у!AJ17</f>
        <v>32549.275838927599</v>
      </c>
      <c r="F153" s="261">
        <f t="shared" si="4"/>
        <v>39059.129999999997</v>
      </c>
      <c r="G153" s="262">
        <v>27423.97</v>
      </c>
      <c r="H153" s="263">
        <f t="shared" si="5"/>
        <v>1.4242697173312251</v>
      </c>
    </row>
    <row r="154" spans="1:15" x14ac:dyDescent="0.25">
      <c r="A154" s="268" t="s">
        <v>1972</v>
      </c>
      <c r="B154" s="264">
        <v>3.1</v>
      </c>
      <c r="C154" s="265">
        <v>1.24</v>
      </c>
      <c r="D154" s="267" t="s">
        <v>1840</v>
      </c>
      <c r="E154" s="266">
        <f>[3]С35у!AL17</f>
        <v>22938.552467928486</v>
      </c>
      <c r="F154" s="261">
        <f t="shared" si="4"/>
        <v>27526.26</v>
      </c>
      <c r="G154" s="262">
        <v>21336.560000000001</v>
      </c>
      <c r="H154" s="263">
        <f t="shared" si="5"/>
        <v>1.2900983101305925</v>
      </c>
      <c r="M154" s="277"/>
      <c r="N154" s="278"/>
      <c r="O154" s="388" t="s">
        <v>1973</v>
      </c>
    </row>
    <row r="155" spans="1:15" x14ac:dyDescent="0.25">
      <c r="A155" s="268" t="s">
        <v>1974</v>
      </c>
      <c r="B155" s="264">
        <v>3.1</v>
      </c>
      <c r="C155" s="265">
        <v>1.24</v>
      </c>
      <c r="D155" s="267" t="s">
        <v>1840</v>
      </c>
      <c r="E155" s="266">
        <f>[3]С35у!AN17</f>
        <v>24927.590241293852</v>
      </c>
      <c r="F155" s="261">
        <f t="shared" si="4"/>
        <v>29913.11</v>
      </c>
      <c r="G155" s="262">
        <v>22690.57</v>
      </c>
      <c r="H155" s="263">
        <f t="shared" si="5"/>
        <v>1.318305798399952</v>
      </c>
      <c r="K155" s="240">
        <v>20299</v>
      </c>
      <c r="L155" s="242">
        <f>F155/K155-1</f>
        <v>0.47362480910389682</v>
      </c>
      <c r="M155" s="279">
        <v>16200</v>
      </c>
      <c r="N155" s="242">
        <f>F155/M155-1</f>
        <v>0.84648827160493822</v>
      </c>
      <c r="O155" s="389"/>
    </row>
    <row r="156" spans="1:15" x14ac:dyDescent="0.25">
      <c r="A156" s="268" t="s">
        <v>1975</v>
      </c>
      <c r="B156" s="264">
        <v>3.1</v>
      </c>
      <c r="C156" s="265">
        <v>1.24</v>
      </c>
      <c r="D156" s="267" t="s">
        <v>1840</v>
      </c>
      <c r="E156" s="266">
        <f>[3]С35у!AP17</f>
        <v>27293.559186240069</v>
      </c>
      <c r="F156" s="261">
        <f t="shared" si="4"/>
        <v>32752.27</v>
      </c>
      <c r="G156" s="262">
        <v>24288.36</v>
      </c>
      <c r="H156" s="263">
        <f t="shared" si="5"/>
        <v>1.3484759777934781</v>
      </c>
      <c r="M156" s="279"/>
      <c r="O156" s="389"/>
    </row>
    <row r="157" spans="1:15" x14ac:dyDescent="0.25">
      <c r="A157" s="268" t="s">
        <v>1976</v>
      </c>
      <c r="B157" s="264">
        <v>3.1</v>
      </c>
      <c r="C157" s="265">
        <v>1.24</v>
      </c>
      <c r="D157" s="267" t="s">
        <v>1840</v>
      </c>
      <c r="E157" s="266">
        <f>[3]С35у!AR17</f>
        <v>29798.89639476714</v>
      </c>
      <c r="F157" s="261">
        <f t="shared" si="4"/>
        <v>35758.68</v>
      </c>
      <c r="G157" s="262">
        <v>26105.45</v>
      </c>
      <c r="H157" s="263">
        <f t="shared" si="5"/>
        <v>1.3697783413042104</v>
      </c>
      <c r="M157" s="279"/>
      <c r="O157" s="389"/>
    </row>
    <row r="158" spans="1:15" x14ac:dyDescent="0.25">
      <c r="A158" s="268" t="s">
        <v>1977</v>
      </c>
      <c r="B158" s="264">
        <v>3.1</v>
      </c>
      <c r="C158" s="265">
        <v>1.24</v>
      </c>
      <c r="D158" s="267" t="s">
        <v>1840</v>
      </c>
      <c r="E158" s="266">
        <f>[3]С35у!AT17</f>
        <v>32740.105866248308</v>
      </c>
      <c r="F158" s="261">
        <f t="shared" si="4"/>
        <v>39288.129999999997</v>
      </c>
      <c r="G158" s="262">
        <v>28120.959999999999</v>
      </c>
      <c r="H158" s="263">
        <f t="shared" si="5"/>
        <v>1.3971119762625457</v>
      </c>
      <c r="K158" s="240">
        <v>24799</v>
      </c>
      <c r="L158" s="242">
        <f>F158/K158-1</f>
        <v>0.5842626718819306</v>
      </c>
      <c r="M158" s="279">
        <v>21000</v>
      </c>
      <c r="N158" s="242">
        <f>F158/M158-1</f>
        <v>0.8708633333333331</v>
      </c>
      <c r="O158" s="389"/>
    </row>
    <row r="159" spans="1:15" x14ac:dyDescent="0.25">
      <c r="A159" s="268" t="s">
        <v>1978</v>
      </c>
      <c r="B159" s="264">
        <v>3.1</v>
      </c>
      <c r="C159" s="265">
        <v>1.24</v>
      </c>
      <c r="D159" s="267" t="s">
        <v>1840</v>
      </c>
      <c r="E159" s="266">
        <f>[3]С35у!AV17</f>
        <v>36001.669945310336</v>
      </c>
      <c r="F159" s="261">
        <f t="shared" si="4"/>
        <v>43202</v>
      </c>
      <c r="G159" s="262">
        <v>30355.88</v>
      </c>
      <c r="H159" s="263">
        <f t="shared" si="5"/>
        <v>1.4231839103330228</v>
      </c>
      <c r="M159" s="279"/>
      <c r="O159" s="389"/>
    </row>
    <row r="160" spans="1:15" x14ac:dyDescent="0.25">
      <c r="A160" s="268" t="s">
        <v>1979</v>
      </c>
      <c r="B160" s="264">
        <v>3.1</v>
      </c>
      <c r="C160" s="265">
        <v>1.24</v>
      </c>
      <c r="D160" s="267" t="s">
        <v>1840</v>
      </c>
      <c r="E160" s="266">
        <f>[3]С35у!AX17</f>
        <v>42177.897149811586</v>
      </c>
      <c r="F160" s="261">
        <f t="shared" si="4"/>
        <v>50613.48</v>
      </c>
      <c r="G160" s="262">
        <v>34104.94</v>
      </c>
      <c r="H160" s="263">
        <f t="shared" si="5"/>
        <v>1.4840512840661793</v>
      </c>
      <c r="M160" s="279"/>
      <c r="O160" s="389"/>
    </row>
    <row r="161" spans="1:15" x14ac:dyDescent="0.25">
      <c r="A161" s="268" t="s">
        <v>1980</v>
      </c>
      <c r="B161" s="264">
        <v>3.43</v>
      </c>
      <c r="C161" s="265">
        <v>1.37</v>
      </c>
      <c r="D161" s="267" t="s">
        <v>1840</v>
      </c>
      <c r="E161" s="266">
        <f>[3]С35у!AZ17</f>
        <v>27361.25171982318</v>
      </c>
      <c r="F161" s="261">
        <f t="shared" si="4"/>
        <v>32833.5</v>
      </c>
      <c r="G161" s="262">
        <v>24928.46</v>
      </c>
      <c r="H161" s="263">
        <f t="shared" si="5"/>
        <v>1.3171090392266511</v>
      </c>
      <c r="K161" s="240">
        <v>22237</v>
      </c>
      <c r="L161" s="242">
        <f>F161/K161-1</f>
        <v>0.47652561046903807</v>
      </c>
      <c r="M161" s="279">
        <v>17800</v>
      </c>
      <c r="N161" s="242">
        <f>F161/M161-1</f>
        <v>0.84457865168539326</v>
      </c>
      <c r="O161" s="389"/>
    </row>
    <row r="162" spans="1:15" x14ac:dyDescent="0.25">
      <c r="A162" s="268" t="s">
        <v>1981</v>
      </c>
      <c r="B162" s="264">
        <v>3.43</v>
      </c>
      <c r="C162" s="265">
        <v>1.37</v>
      </c>
      <c r="D162" s="267" t="s">
        <v>1840</v>
      </c>
      <c r="E162" s="266">
        <f>[3]С35у!BB17</f>
        <v>29959.178404470003</v>
      </c>
      <c r="F162" s="261">
        <f t="shared" si="4"/>
        <v>35951.01</v>
      </c>
      <c r="G162" s="262">
        <v>26682.9</v>
      </c>
      <c r="H162" s="263">
        <f t="shared" si="5"/>
        <v>1.3473426801434627</v>
      </c>
      <c r="M162" s="280"/>
      <c r="N162" s="281"/>
      <c r="O162" s="390"/>
    </row>
    <row r="163" spans="1:15" x14ac:dyDescent="0.25">
      <c r="A163" s="268" t="s">
        <v>1982</v>
      </c>
      <c r="B163" s="264">
        <v>3.43</v>
      </c>
      <c r="C163" s="265">
        <v>1.37</v>
      </c>
      <c r="D163" s="267" t="s">
        <v>1840</v>
      </c>
      <c r="E163" s="266">
        <f>[3]С35у!BD17</f>
        <v>32694.207864011049</v>
      </c>
      <c r="F163" s="261">
        <f t="shared" si="4"/>
        <v>39233.050000000003</v>
      </c>
      <c r="G163" s="262">
        <v>28667.08</v>
      </c>
      <c r="H163" s="263">
        <f t="shared" si="5"/>
        <v>1.3685750344995027</v>
      </c>
    </row>
    <row r="164" spans="1:15" x14ac:dyDescent="0.25">
      <c r="A164" s="268" t="s">
        <v>1983</v>
      </c>
      <c r="B164" s="264">
        <v>3.43</v>
      </c>
      <c r="C164" s="265">
        <v>1.37</v>
      </c>
      <c r="D164" s="267" t="s">
        <v>1840</v>
      </c>
      <c r="E164" s="266">
        <f>[3]С35у!BF17</f>
        <v>35924.96645444633</v>
      </c>
      <c r="F164" s="261">
        <f t="shared" si="4"/>
        <v>43109.96</v>
      </c>
      <c r="G164" s="262">
        <v>30881</v>
      </c>
      <c r="H164" s="263">
        <f t="shared" si="5"/>
        <v>1.3960027201191672</v>
      </c>
    </row>
    <row r="165" spans="1:15" x14ac:dyDescent="0.25">
      <c r="A165" s="268" t="s">
        <v>1984</v>
      </c>
      <c r="B165" s="264">
        <v>3.43</v>
      </c>
      <c r="C165" s="265">
        <v>1.37</v>
      </c>
      <c r="D165" s="267" t="s">
        <v>1840</v>
      </c>
      <c r="E165" s="266">
        <f>[3]С35у!BH17</f>
        <v>39506.231873089208</v>
      </c>
      <c r="F165" s="261">
        <f t="shared" si="4"/>
        <v>47407.48</v>
      </c>
      <c r="G165" s="262">
        <v>33335.120000000003</v>
      </c>
      <c r="H165" s="263">
        <f t="shared" si="5"/>
        <v>1.4221481728579348</v>
      </c>
    </row>
    <row r="166" spans="1:15" x14ac:dyDescent="0.25">
      <c r="A166" s="268" t="s">
        <v>1985</v>
      </c>
      <c r="B166" s="264">
        <v>3.43</v>
      </c>
      <c r="C166" s="265">
        <v>1.37</v>
      </c>
      <c r="D166" s="267" t="s">
        <v>1840</v>
      </c>
      <c r="E166" s="266">
        <f>[3]С35у!BJ17</f>
        <v>46268.866112245174</v>
      </c>
      <c r="F166" s="261">
        <f t="shared" si="4"/>
        <v>55522.64</v>
      </c>
      <c r="G166" s="262">
        <v>37439.24</v>
      </c>
      <c r="H166" s="263">
        <f t="shared" si="5"/>
        <v>1.4830065994929384</v>
      </c>
    </row>
    <row r="167" spans="1:15" x14ac:dyDescent="0.25">
      <c r="A167" s="268" t="s">
        <v>1986</v>
      </c>
      <c r="B167" s="264">
        <v>3.73</v>
      </c>
      <c r="C167" s="265">
        <v>1.49</v>
      </c>
      <c r="D167" s="267" t="s">
        <v>1840</v>
      </c>
      <c r="E167" s="266">
        <f>[3]С35у!BL17</f>
        <v>29675.783803772112</v>
      </c>
      <c r="F167" s="261">
        <f t="shared" si="4"/>
        <v>35610.94</v>
      </c>
      <c r="G167" s="262">
        <v>27040.21</v>
      </c>
      <c r="H167" s="263">
        <f t="shared" si="5"/>
        <v>1.3169624052475926</v>
      </c>
    </row>
    <row r="168" spans="1:15" x14ac:dyDescent="0.25">
      <c r="A168" s="268" t="s">
        <v>1987</v>
      </c>
      <c r="B168" s="264">
        <v>3.73</v>
      </c>
      <c r="C168" s="265">
        <v>1.49</v>
      </c>
      <c r="D168" s="267" t="s">
        <v>1840</v>
      </c>
      <c r="E168" s="266">
        <f>[3]С35у!BN17</f>
        <v>32505.668228119546</v>
      </c>
      <c r="F168" s="261">
        <f t="shared" si="4"/>
        <v>39006.800000000003</v>
      </c>
      <c r="G168" s="262">
        <v>28951.29</v>
      </c>
      <c r="H168" s="263">
        <f t="shared" si="5"/>
        <v>1.3473251105563864</v>
      </c>
    </row>
    <row r="169" spans="1:15" x14ac:dyDescent="0.25">
      <c r="A169" s="268" t="s">
        <v>1988</v>
      </c>
      <c r="B169" s="264">
        <v>3.73</v>
      </c>
      <c r="C169" s="265">
        <v>1.49</v>
      </c>
      <c r="D169" s="267" t="s">
        <v>1840</v>
      </c>
      <c r="E169" s="266">
        <f>[3]С35у!BP17</f>
        <v>35470.389938674576</v>
      </c>
      <c r="F169" s="261">
        <f t="shared" si="4"/>
        <v>42564.47</v>
      </c>
      <c r="G169" s="262">
        <v>31102.560000000001</v>
      </c>
      <c r="H169" s="263">
        <f t="shared" si="5"/>
        <v>1.3685198260207521</v>
      </c>
    </row>
    <row r="170" spans="1:15" x14ac:dyDescent="0.25">
      <c r="A170" s="268" t="s">
        <v>1989</v>
      </c>
      <c r="B170" s="264">
        <v>3.73</v>
      </c>
      <c r="C170" s="265">
        <v>1.49</v>
      </c>
      <c r="D170" s="267" t="s">
        <v>1840</v>
      </c>
      <c r="E170" s="266">
        <f>[3]С35у!BR17</f>
        <v>38990.697648063971</v>
      </c>
      <c r="F170" s="261">
        <f t="shared" ref="F170:F191" si="6">ROUND(E170*1.2,2)</f>
        <v>46788.84</v>
      </c>
      <c r="G170" s="262">
        <v>33514.9</v>
      </c>
      <c r="H170" s="263">
        <f t="shared" si="5"/>
        <v>1.3960608565145649</v>
      </c>
    </row>
    <row r="171" spans="1:15" x14ac:dyDescent="0.25">
      <c r="A171" s="268" t="s">
        <v>1990</v>
      </c>
      <c r="B171" s="264">
        <v>3.73</v>
      </c>
      <c r="C171" s="265">
        <v>1.49</v>
      </c>
      <c r="D171" s="267" t="s">
        <v>1840</v>
      </c>
      <c r="E171" s="266">
        <f>[3]С35у!BT17</f>
        <v>42891.991040287707</v>
      </c>
      <c r="F171" s="261">
        <f t="shared" si="6"/>
        <v>51470.39</v>
      </c>
      <c r="G171" s="262">
        <v>36188.32</v>
      </c>
      <c r="H171" s="263">
        <f t="shared" si="5"/>
        <v>1.4222928834496877</v>
      </c>
    </row>
    <row r="172" spans="1:15" x14ac:dyDescent="0.25">
      <c r="A172" s="268" t="s">
        <v>1991</v>
      </c>
      <c r="B172" s="264">
        <v>3.73</v>
      </c>
      <c r="C172" s="265">
        <v>1.49</v>
      </c>
      <c r="D172" s="267" t="s">
        <v>1840</v>
      </c>
      <c r="E172" s="266">
        <f>[3]С35у!BV17</f>
        <v>50256.271741411758</v>
      </c>
      <c r="F172" s="261">
        <f t="shared" si="6"/>
        <v>60307.53</v>
      </c>
      <c r="G172" s="262">
        <v>40657.949999999997</v>
      </c>
      <c r="H172" s="263">
        <f t="shared" si="5"/>
        <v>1.4832899838776918</v>
      </c>
    </row>
    <row r="173" spans="1:15" x14ac:dyDescent="0.25">
      <c r="A173" s="268" t="s">
        <v>1992</v>
      </c>
      <c r="B173" s="264">
        <v>4.03</v>
      </c>
      <c r="C173" s="265">
        <v>1.61</v>
      </c>
      <c r="D173" s="267" t="s">
        <v>1993</v>
      </c>
      <c r="E173" s="266">
        <f>[3]С35у!BX17</f>
        <v>33617.660262578829</v>
      </c>
      <c r="F173" s="261">
        <f t="shared" si="6"/>
        <v>40341.19</v>
      </c>
      <c r="G173" s="262">
        <v>30891.27</v>
      </c>
      <c r="H173" s="263">
        <f t="shared" si="5"/>
        <v>1.3059090804618911</v>
      </c>
    </row>
    <row r="174" spans="1:15" x14ac:dyDescent="0.25">
      <c r="A174" s="268" t="s">
        <v>1994</v>
      </c>
      <c r="B174" s="264">
        <v>4.03</v>
      </c>
      <c r="C174" s="265">
        <v>1.61</v>
      </c>
      <c r="D174" s="267" t="s">
        <v>1993</v>
      </c>
      <c r="E174" s="266">
        <f>[3]С35у!BZ17</f>
        <v>36664.038577313506</v>
      </c>
      <c r="F174" s="261">
        <f t="shared" si="6"/>
        <v>43996.85</v>
      </c>
      <c r="G174" s="262">
        <v>32948.550000000003</v>
      </c>
      <c r="H174" s="263">
        <f t="shared" si="5"/>
        <v>1.3353197636921805</v>
      </c>
    </row>
    <row r="175" spans="1:15" x14ac:dyDescent="0.25">
      <c r="A175" s="268" t="s">
        <v>1995</v>
      </c>
      <c r="B175" s="264">
        <v>4.03</v>
      </c>
      <c r="C175" s="265">
        <v>1.61</v>
      </c>
      <c r="D175" s="267" t="s">
        <v>1993</v>
      </c>
      <c r="E175" s="266">
        <f>[3]С35у!CB17</f>
        <v>38272.960757168767</v>
      </c>
      <c r="F175" s="261">
        <f t="shared" si="6"/>
        <v>45927.55</v>
      </c>
      <c r="G175" s="262">
        <v>35287.79</v>
      </c>
      <c r="H175" s="263">
        <f t="shared" si="5"/>
        <v>1.3015139230878443</v>
      </c>
    </row>
    <row r="176" spans="1:15" x14ac:dyDescent="0.25">
      <c r="A176" s="268" t="s">
        <v>1996</v>
      </c>
      <c r="B176" s="264">
        <v>4.03</v>
      </c>
      <c r="C176" s="265">
        <v>1.61</v>
      </c>
      <c r="D176" s="267" t="s">
        <v>1993</v>
      </c>
      <c r="E176" s="266">
        <f>[3]С35у!CD17</f>
        <v>43698.788221852759</v>
      </c>
      <c r="F176" s="261">
        <f t="shared" si="6"/>
        <v>52438.55</v>
      </c>
      <c r="G176" s="262">
        <v>37898.550000000003</v>
      </c>
      <c r="H176" s="263">
        <f t="shared" si="5"/>
        <v>1.3836558390756375</v>
      </c>
    </row>
    <row r="177" spans="1:8" x14ac:dyDescent="0.25">
      <c r="A177" s="268" t="s">
        <v>1997</v>
      </c>
      <c r="B177" s="264">
        <v>4.03</v>
      </c>
      <c r="C177" s="265">
        <v>1.61</v>
      </c>
      <c r="D177" s="267" t="s">
        <v>1993</v>
      </c>
      <c r="E177" s="266">
        <f>[3]С35у!CF17</f>
        <v>47904.870160343969</v>
      </c>
      <c r="F177" s="261">
        <f t="shared" si="6"/>
        <v>57485.84</v>
      </c>
      <c r="G177" s="262">
        <v>40780.839999999997</v>
      </c>
      <c r="H177" s="263">
        <f t="shared" si="5"/>
        <v>1.4096286393316078</v>
      </c>
    </row>
    <row r="178" spans="1:8" x14ac:dyDescent="0.25">
      <c r="A178" s="268" t="s">
        <v>1998</v>
      </c>
      <c r="B178" s="264">
        <v>4.03</v>
      </c>
      <c r="C178" s="265">
        <v>1.61</v>
      </c>
      <c r="D178" s="267" t="s">
        <v>1993</v>
      </c>
      <c r="E178" s="266">
        <f>[3]С35у!CH17</f>
        <v>55871.240612436115</v>
      </c>
      <c r="F178" s="261">
        <f t="shared" si="6"/>
        <v>67045.490000000005</v>
      </c>
      <c r="G178" s="262">
        <v>45615.97</v>
      </c>
      <c r="H178" s="263">
        <f t="shared" si="5"/>
        <v>1.4697810876322481</v>
      </c>
    </row>
    <row r="179" spans="1:8" x14ac:dyDescent="0.25">
      <c r="A179" s="268" t="s">
        <v>1999</v>
      </c>
      <c r="B179" s="264">
        <v>4.33</v>
      </c>
      <c r="C179" s="265">
        <v>1.73</v>
      </c>
      <c r="D179" s="267" t="s">
        <v>1993</v>
      </c>
      <c r="E179" s="266">
        <f>[3]С35у!CJ17</f>
        <v>39325.930637911202</v>
      </c>
      <c r="F179" s="261">
        <f t="shared" si="6"/>
        <v>47191.12</v>
      </c>
      <c r="G179" s="262">
        <v>35340.050000000003</v>
      </c>
      <c r="H179" s="263">
        <f t="shared" si="5"/>
        <v>1.3353438945332561</v>
      </c>
    </row>
    <row r="180" spans="1:8" x14ac:dyDescent="0.25">
      <c r="A180" s="268" t="s">
        <v>2000</v>
      </c>
      <c r="B180" s="264">
        <v>4.33</v>
      </c>
      <c r="C180" s="265">
        <v>1.73</v>
      </c>
      <c r="D180" s="267" t="s">
        <v>1993</v>
      </c>
      <c r="E180" s="266">
        <f>[3]С35у!CL17</f>
        <v>40923.884812036231</v>
      </c>
      <c r="F180" s="261">
        <f t="shared" si="6"/>
        <v>49108.66</v>
      </c>
      <c r="G180" s="262">
        <v>37856.83</v>
      </c>
      <c r="H180" s="263">
        <f t="shared" si="5"/>
        <v>1.2972206072193577</v>
      </c>
    </row>
    <row r="181" spans="1:8" x14ac:dyDescent="0.25">
      <c r="A181" s="268" t="s">
        <v>2001</v>
      </c>
      <c r="B181" s="264">
        <v>4.33</v>
      </c>
      <c r="C181" s="265">
        <v>1.73</v>
      </c>
      <c r="D181" s="267" t="s">
        <v>1993</v>
      </c>
      <c r="E181" s="266">
        <f>[3]С35у!CN17</f>
        <v>46753.357276286952</v>
      </c>
      <c r="F181" s="261">
        <f t="shared" si="6"/>
        <v>56104.03</v>
      </c>
      <c r="G181" s="262">
        <v>40655.56</v>
      </c>
      <c r="H181" s="263">
        <f t="shared" si="5"/>
        <v>1.3799841891244395</v>
      </c>
    </row>
    <row r="182" spans="1:8" x14ac:dyDescent="0.25">
      <c r="A182" s="268" t="s">
        <v>2002</v>
      </c>
      <c r="B182" s="264">
        <v>4.33</v>
      </c>
      <c r="C182" s="265">
        <v>1.73</v>
      </c>
      <c r="D182" s="267" t="s">
        <v>1993</v>
      </c>
      <c r="E182" s="266">
        <f>[3]С35у!CP17</f>
        <v>51279.467188359013</v>
      </c>
      <c r="F182" s="261">
        <f t="shared" si="6"/>
        <v>61535.360000000001</v>
      </c>
      <c r="G182" s="262">
        <v>43757.15</v>
      </c>
      <c r="H182" s="263">
        <f t="shared" si="5"/>
        <v>1.4062926858810503</v>
      </c>
    </row>
    <row r="183" spans="1:8" x14ac:dyDescent="0.25">
      <c r="A183" s="268" t="s">
        <v>2003</v>
      </c>
      <c r="B183" s="264">
        <v>4.33</v>
      </c>
      <c r="C183" s="265">
        <v>1.73</v>
      </c>
      <c r="D183" s="267" t="s">
        <v>1993</v>
      </c>
      <c r="E183" s="266">
        <f>[3]С35у!CR17</f>
        <v>59847.484102419272</v>
      </c>
      <c r="F183" s="261">
        <f t="shared" si="6"/>
        <v>71816.98</v>
      </c>
      <c r="G183" s="262">
        <v>48957.79</v>
      </c>
      <c r="H183" s="263">
        <f t="shared" si="5"/>
        <v>1.4669162966710709</v>
      </c>
    </row>
    <row r="184" spans="1:8" x14ac:dyDescent="0.25">
      <c r="A184" s="268" t="s">
        <v>2004</v>
      </c>
      <c r="B184" s="264">
        <v>4.6500000000000004</v>
      </c>
      <c r="C184" s="265">
        <v>1.86</v>
      </c>
      <c r="D184" s="267" t="s">
        <v>1993</v>
      </c>
      <c r="E184" s="266">
        <f>[3]С35у!CT17</f>
        <v>45680.331779837012</v>
      </c>
      <c r="F184" s="261">
        <f t="shared" si="6"/>
        <v>54816.4</v>
      </c>
      <c r="G184" s="262">
        <v>40552.04</v>
      </c>
      <c r="H184" s="263">
        <f t="shared" si="5"/>
        <v>1.3517544370147594</v>
      </c>
    </row>
    <row r="185" spans="1:8" x14ac:dyDescent="0.25">
      <c r="A185" s="268" t="s">
        <v>2005</v>
      </c>
      <c r="B185" s="264">
        <v>4.6500000000000004</v>
      </c>
      <c r="C185" s="265">
        <v>1.86</v>
      </c>
      <c r="D185" s="267" t="s">
        <v>1993</v>
      </c>
      <c r="E185" s="266">
        <f>[3]С35у!CV17</f>
        <v>50054.047418775335</v>
      </c>
      <c r="F185" s="261">
        <f t="shared" si="6"/>
        <v>60064.86</v>
      </c>
      <c r="G185" s="262">
        <v>43549.19</v>
      </c>
      <c r="H185" s="263">
        <f t="shared" si="5"/>
        <v>1.3792417264247623</v>
      </c>
    </row>
    <row r="186" spans="1:8" x14ac:dyDescent="0.25">
      <c r="A186" s="268" t="s">
        <v>2006</v>
      </c>
      <c r="B186" s="264">
        <v>4.6500000000000004</v>
      </c>
      <c r="C186" s="265">
        <v>1.86</v>
      </c>
      <c r="D186" s="267" t="s">
        <v>1993</v>
      </c>
      <c r="E186" s="266">
        <f>[3]С35у!CX17</f>
        <v>54900.185304428269</v>
      </c>
      <c r="F186" s="261">
        <f t="shared" si="6"/>
        <v>65880.22</v>
      </c>
      <c r="G186" s="262">
        <v>46870.080000000002</v>
      </c>
      <c r="H186" s="263">
        <f t="shared" si="5"/>
        <v>1.4055922242931951</v>
      </c>
    </row>
    <row r="187" spans="1:8" x14ac:dyDescent="0.25">
      <c r="A187" s="268" t="s">
        <v>2007</v>
      </c>
      <c r="B187" s="264">
        <v>4.6500000000000004</v>
      </c>
      <c r="C187" s="265">
        <v>1.86</v>
      </c>
      <c r="D187" s="267" t="s">
        <v>1993</v>
      </c>
      <c r="E187" s="266">
        <f>[3]С35у!CZ17</f>
        <v>64069.848680456591</v>
      </c>
      <c r="F187" s="261">
        <f t="shared" si="6"/>
        <v>76883.820000000007</v>
      </c>
      <c r="G187" s="262">
        <v>52436.23</v>
      </c>
      <c r="H187" s="263">
        <f t="shared" si="5"/>
        <v>1.4662347007021672</v>
      </c>
    </row>
    <row r="188" spans="1:8" x14ac:dyDescent="0.25">
      <c r="A188" s="268" t="s">
        <v>2008</v>
      </c>
      <c r="B188" s="264">
        <v>4.95</v>
      </c>
      <c r="C188" s="265">
        <v>1.98</v>
      </c>
      <c r="D188" s="267" t="s">
        <v>1993</v>
      </c>
      <c r="E188" s="266">
        <f>[3]С35у!DB17</f>
        <v>48578.049852891694</v>
      </c>
      <c r="F188" s="261">
        <f t="shared" si="6"/>
        <v>58293.66</v>
      </c>
      <c r="G188" s="262">
        <v>43120.959999999999</v>
      </c>
      <c r="H188" s="263">
        <f t="shared" si="5"/>
        <v>1.3518636876358969</v>
      </c>
    </row>
    <row r="189" spans="1:8" x14ac:dyDescent="0.25">
      <c r="A189" s="268" t="s">
        <v>2009</v>
      </c>
      <c r="B189" s="264">
        <v>4.95</v>
      </c>
      <c r="C189" s="265">
        <v>1.98</v>
      </c>
      <c r="D189" s="267" t="s">
        <v>1993</v>
      </c>
      <c r="E189" s="266">
        <f>[3]С35у!DD17</f>
        <v>53241.314610784117</v>
      </c>
      <c r="F189" s="261">
        <f t="shared" si="6"/>
        <v>63889.58</v>
      </c>
      <c r="G189" s="262">
        <v>46316.54</v>
      </c>
      <c r="H189" s="263">
        <f t="shared" si="5"/>
        <v>1.3794117608957837</v>
      </c>
    </row>
    <row r="190" spans="1:8" x14ac:dyDescent="0.25">
      <c r="A190" s="268" t="s">
        <v>2010</v>
      </c>
      <c r="B190" s="264">
        <v>4.95</v>
      </c>
      <c r="C190" s="265">
        <v>1.98</v>
      </c>
      <c r="D190" s="267" t="s">
        <v>1993</v>
      </c>
      <c r="E190" s="266">
        <f>[3]С35у!DF17</f>
        <v>58392.241042704511</v>
      </c>
      <c r="F190" s="261">
        <f t="shared" si="6"/>
        <v>70070.69</v>
      </c>
      <c r="G190" s="262">
        <v>49846.29</v>
      </c>
      <c r="H190" s="263">
        <f t="shared" si="5"/>
        <v>1.4057353114945967</v>
      </c>
    </row>
    <row r="191" spans="1:8" x14ac:dyDescent="0.25">
      <c r="A191" s="268" t="s">
        <v>2011</v>
      </c>
      <c r="B191" s="264">
        <v>4.95</v>
      </c>
      <c r="C191" s="265">
        <v>1.98</v>
      </c>
      <c r="D191" s="267" t="s">
        <v>1993</v>
      </c>
      <c r="E191" s="266">
        <f>[3]С35у!DH17</f>
        <v>68148.311453387563</v>
      </c>
      <c r="F191" s="261">
        <f t="shared" si="6"/>
        <v>81777.97</v>
      </c>
      <c r="G191" s="262">
        <v>55767.5</v>
      </c>
      <c r="H191" s="263">
        <f t="shared" si="5"/>
        <v>1.4664091092482181</v>
      </c>
    </row>
  </sheetData>
  <mergeCells count="7">
    <mergeCell ref="O154:O162"/>
    <mergeCell ref="B2:E2"/>
    <mergeCell ref="A6:A8"/>
    <mergeCell ref="B6:C6"/>
    <mergeCell ref="D6:D8"/>
    <mergeCell ref="E6:E7"/>
    <mergeCell ref="F6:F7"/>
  </mergeCells>
  <pageMargins left="0.27559055118110237" right="0.27559055118110237" top="0.27559055118110237" bottom="0.27559055118110237" header="0" footer="0"/>
  <pageSetup paperSize="9" scale="64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70" zoomScale="90" zoomScaleNormal="90" zoomScaleSheetLayoutView="75" workbookViewId="0">
      <selection activeCell="C98" sqref="C98"/>
    </sheetView>
  </sheetViews>
  <sheetFormatPr defaultColWidth="8.85546875" defaultRowHeight="31.15" customHeight="1" x14ac:dyDescent="0.25"/>
  <cols>
    <col min="1" max="1" width="4.28515625" style="44" customWidth="1"/>
    <col min="2" max="2" width="29.42578125" style="44" customWidth="1"/>
    <col min="3" max="3" width="14.28515625" style="44" customWidth="1"/>
    <col min="4" max="4" width="13.5703125" style="50" customWidth="1"/>
    <col min="5" max="5" width="15.42578125" style="50" customWidth="1"/>
    <col min="6" max="6" width="8.85546875" style="44"/>
    <col min="7" max="8" width="19" style="287" customWidth="1"/>
    <col min="9" max="9" width="27" style="287" customWidth="1"/>
    <col min="10" max="10" width="30" style="287" customWidth="1"/>
    <col min="11" max="11" width="27.7109375" style="287" customWidth="1"/>
    <col min="12" max="16384" width="8.85546875" style="44"/>
  </cols>
  <sheetData>
    <row r="1" spans="1:11" s="41" customFormat="1" ht="14.45" customHeight="1" x14ac:dyDescent="0.25">
      <c r="D1" s="43"/>
      <c r="E1" s="43"/>
      <c r="G1" s="287"/>
      <c r="H1" s="287"/>
      <c r="I1" s="287"/>
      <c r="J1" s="287"/>
      <c r="K1" s="287"/>
    </row>
    <row r="2" spans="1:11" s="41" customFormat="1" ht="14.25" hidden="1" customHeight="1" x14ac:dyDescent="0.25">
      <c r="D2" s="43"/>
      <c r="E2" s="43"/>
      <c r="G2" s="287"/>
      <c r="H2" s="287"/>
      <c r="I2" s="287"/>
      <c r="J2" s="287"/>
      <c r="K2" s="287"/>
    </row>
    <row r="3" spans="1:11" s="41" customFormat="1" ht="23.45" customHeight="1" x14ac:dyDescent="0.25">
      <c r="B3" s="379" t="s">
        <v>752</v>
      </c>
      <c r="C3" s="379"/>
      <c r="D3" s="379"/>
      <c r="E3" s="379"/>
      <c r="G3" s="287"/>
      <c r="H3" s="287"/>
      <c r="I3" s="287"/>
      <c r="J3" s="287"/>
      <c r="K3" s="287"/>
    </row>
    <row r="4" spans="1:11" s="41" customFormat="1" ht="19.899999999999999" customHeight="1" x14ac:dyDescent="0.25">
      <c r="B4" s="379" t="s">
        <v>753</v>
      </c>
      <c r="C4" s="379"/>
      <c r="D4" s="379"/>
      <c r="E4" s="379"/>
      <c r="G4" s="287"/>
      <c r="H4" s="287"/>
      <c r="I4" s="287"/>
      <c r="J4" s="287"/>
      <c r="K4" s="287"/>
    </row>
    <row r="5" spans="1:11" s="41" customFormat="1" ht="43.5" customHeight="1" x14ac:dyDescent="0.25">
      <c r="B5" s="379" t="s">
        <v>754</v>
      </c>
      <c r="C5" s="379"/>
      <c r="D5" s="379"/>
      <c r="E5" s="379"/>
      <c r="G5" s="287"/>
      <c r="H5" s="287"/>
      <c r="I5" s="287"/>
      <c r="J5" s="287"/>
      <c r="K5" s="287"/>
    </row>
    <row r="6" spans="1:11" s="41" customFormat="1" ht="21" customHeight="1" x14ac:dyDescent="0.25">
      <c r="B6" s="379" t="s">
        <v>2164</v>
      </c>
      <c r="C6" s="379"/>
      <c r="D6" s="379"/>
      <c r="E6" s="379"/>
      <c r="G6" s="287"/>
      <c r="H6" s="287"/>
      <c r="I6" s="287"/>
      <c r="J6" s="287"/>
      <c r="K6" s="287"/>
    </row>
    <row r="7" spans="1:11" s="41" customFormat="1" ht="9" customHeight="1" x14ac:dyDescent="0.25">
      <c r="B7" s="401"/>
      <c r="C7" s="401"/>
      <c r="D7" s="401"/>
      <c r="E7" s="401"/>
      <c r="G7" s="287"/>
      <c r="H7" s="287"/>
      <c r="I7" s="287"/>
      <c r="J7" s="287"/>
      <c r="K7" s="287"/>
    </row>
    <row r="8" spans="1:11" ht="27" customHeight="1" x14ac:dyDescent="0.25">
      <c r="B8" s="122" t="s">
        <v>971</v>
      </c>
      <c r="D8" s="351"/>
      <c r="E8" s="351"/>
      <c r="G8" s="288"/>
    </row>
    <row r="9" spans="1:11" s="47" customFormat="1" ht="31.15" customHeight="1" x14ac:dyDescent="0.25">
      <c r="A9" s="45" t="s">
        <v>4</v>
      </c>
      <c r="B9" s="45" t="s">
        <v>755</v>
      </c>
      <c r="C9" s="45" t="s">
        <v>756</v>
      </c>
      <c r="D9" s="289" t="s">
        <v>757</v>
      </c>
      <c r="E9" s="46" t="s">
        <v>758</v>
      </c>
      <c r="G9" s="284"/>
      <c r="H9" s="284"/>
      <c r="I9" s="284"/>
      <c r="J9" s="284"/>
      <c r="K9" s="284"/>
    </row>
    <row r="10" spans="1:11" ht="15" customHeight="1" x14ac:dyDescent="0.25">
      <c r="B10" s="380" t="s">
        <v>2163</v>
      </c>
      <c r="C10" s="381"/>
      <c r="D10" s="381"/>
      <c r="E10" s="382"/>
    </row>
    <row r="11" spans="1:11" ht="15" customHeight="1" x14ac:dyDescent="0.25">
      <c r="B11" s="48" t="str">
        <f>[4]ФЛ!E3</f>
        <v>ФЛ 28-24-1</v>
      </c>
      <c r="C11" s="290">
        <f>[4]ФЛ!E5</f>
        <v>2.36</v>
      </c>
      <c r="D11" s="49">
        <v>24401.704203988287</v>
      </c>
      <c r="E11" s="49">
        <v>29282.045044785944</v>
      </c>
      <c r="G11" s="291"/>
      <c r="H11" s="292"/>
      <c r="K11" s="293"/>
    </row>
    <row r="12" spans="1:11" ht="15" customHeight="1" x14ac:dyDescent="0.25">
      <c r="B12" s="48" t="str">
        <f>[4]ФЛ!G3</f>
        <v>ФЛ 28-24-2</v>
      </c>
      <c r="C12" s="290">
        <f>[4]ФЛ!G5</f>
        <v>2.36</v>
      </c>
      <c r="D12" s="49">
        <v>27561.627829917572</v>
      </c>
      <c r="E12" s="49">
        <v>33073.953395901088</v>
      </c>
      <c r="G12" s="291"/>
      <c r="H12" s="292"/>
      <c r="K12" s="293"/>
    </row>
    <row r="13" spans="1:11" ht="15" customHeight="1" x14ac:dyDescent="0.25">
      <c r="B13" s="48" t="str">
        <f>[4]ФЛ!I3</f>
        <v>ФЛ 28-24-3</v>
      </c>
      <c r="C13" s="290">
        <f>[4]ФЛ!I5</f>
        <v>2.36</v>
      </c>
      <c r="D13" s="49">
        <v>31227.357991463898</v>
      </c>
      <c r="E13" s="49">
        <v>37472.829589756679</v>
      </c>
      <c r="G13" s="291"/>
      <c r="H13" s="292"/>
      <c r="K13" s="293"/>
    </row>
    <row r="14" spans="1:11" ht="15" customHeight="1" x14ac:dyDescent="0.25">
      <c r="B14" s="48" t="str">
        <f>[4]ФЛ!K3</f>
        <v>ФЛ 28-24-4</v>
      </c>
      <c r="C14" s="290">
        <f>[4]ФЛ!K5</f>
        <v>2.36</v>
      </c>
      <c r="D14" s="49">
        <v>36179.584492632974</v>
      </c>
      <c r="E14" s="49">
        <v>43415.501391159567</v>
      </c>
      <c r="G14" s="291"/>
      <c r="H14" s="292"/>
      <c r="K14" s="293"/>
    </row>
    <row r="15" spans="1:11" ht="15" customHeight="1" x14ac:dyDescent="0.25">
      <c r="B15" s="48" t="str">
        <f>[4]ФЛ!M3</f>
        <v>ФЛ 28-12-1</v>
      </c>
      <c r="C15" s="290">
        <f>[4]ФЛ!M5</f>
        <v>1.1299999999999999</v>
      </c>
      <c r="D15" s="49">
        <v>11726.085867748305</v>
      </c>
      <c r="E15" s="49">
        <v>14071.303041297966</v>
      </c>
      <c r="G15" s="291"/>
      <c r="H15" s="292"/>
      <c r="K15" s="293"/>
    </row>
    <row r="16" spans="1:11" ht="15" customHeight="1" x14ac:dyDescent="0.25">
      <c r="B16" s="48" t="str">
        <f>[4]ФЛ!O3</f>
        <v>ФЛ 28-12-2</v>
      </c>
      <c r="C16" s="290">
        <f>[4]ФЛ!O5</f>
        <v>1.1299999999999999</v>
      </c>
      <c r="D16" s="49">
        <v>13360.527600434869</v>
      </c>
      <c r="E16" s="49">
        <v>16032.633120521841</v>
      </c>
      <c r="G16" s="291"/>
      <c r="H16" s="292"/>
      <c r="K16" s="293"/>
    </row>
    <row r="17" spans="2:11" ht="15" customHeight="1" x14ac:dyDescent="0.25">
      <c r="B17" s="48" t="str">
        <f>[4]ФЛ!Q3</f>
        <v>ФЛ 28-12-3</v>
      </c>
      <c r="C17" s="290">
        <f>[4]ФЛ!Q5</f>
        <v>1.1299999999999999</v>
      </c>
      <c r="D17" s="49">
        <v>15131.452766748494</v>
      </c>
      <c r="E17" s="49">
        <v>18157.743320098194</v>
      </c>
      <c r="G17" s="291"/>
      <c r="H17" s="292"/>
      <c r="K17" s="293"/>
    </row>
    <row r="18" spans="2:11" ht="15" customHeight="1" x14ac:dyDescent="0.25">
      <c r="B18" s="48" t="str">
        <f>[4]ФЛ!S3</f>
        <v>ФЛ 28-12-4</v>
      </c>
      <c r="C18" s="290">
        <f>[4]ФЛ!S5</f>
        <v>1.1299999999999999</v>
      </c>
      <c r="D18" s="49">
        <v>17465.822881451793</v>
      </c>
      <c r="E18" s="49">
        <v>20958.987457742151</v>
      </c>
      <c r="G18" s="291"/>
      <c r="H18" s="292"/>
      <c r="I18" s="402"/>
      <c r="J18" s="402"/>
      <c r="K18" s="293"/>
    </row>
    <row r="19" spans="2:11" ht="15" customHeight="1" x14ac:dyDescent="0.25">
      <c r="B19" s="48" t="str">
        <f>[4]ФЛ!U3</f>
        <v>ФЛ 28-8-1</v>
      </c>
      <c r="C19" s="290">
        <f>[4]ФЛ!U5</f>
        <v>0.72</v>
      </c>
      <c r="D19" s="49">
        <v>7543.5660068124926</v>
      </c>
      <c r="E19" s="49">
        <v>9052.2792081749903</v>
      </c>
      <c r="G19" s="291"/>
      <c r="H19" s="292"/>
      <c r="K19" s="293"/>
    </row>
    <row r="20" spans="2:11" ht="15" customHeight="1" x14ac:dyDescent="0.25">
      <c r="B20" s="48" t="str">
        <f>[4]ФЛ!W3</f>
        <v>ФЛ 28-8-2</v>
      </c>
      <c r="C20" s="290">
        <f>[4]ФЛ!W5</f>
        <v>0.72</v>
      </c>
      <c r="D20" s="49">
        <v>8606.7881137577569</v>
      </c>
      <c r="E20" s="49">
        <v>10328.145736509308</v>
      </c>
      <c r="G20" s="291"/>
      <c r="H20" s="292"/>
      <c r="K20" s="293"/>
    </row>
    <row r="21" spans="2:11" ht="15" customHeight="1" x14ac:dyDescent="0.25">
      <c r="B21" s="48" t="str">
        <f>[4]ФЛ!Y3</f>
        <v>ФЛ 28-8-3</v>
      </c>
      <c r="C21" s="290">
        <f>[4]ФЛ!Y5</f>
        <v>0.72</v>
      </c>
      <c r="D21" s="49">
        <v>9756.7212746704481</v>
      </c>
      <c r="E21" s="49">
        <v>11708.065529604537</v>
      </c>
      <c r="G21" s="291"/>
      <c r="H21" s="292"/>
      <c r="K21" s="293"/>
    </row>
    <row r="22" spans="2:11" ht="15" customHeight="1" x14ac:dyDescent="0.25">
      <c r="B22" s="48" t="str">
        <f>[4]ФЛ!AA3</f>
        <v>ФЛ 28-8-4</v>
      </c>
      <c r="C22" s="290">
        <f>[4]ФЛ!AA5</f>
        <v>0.72</v>
      </c>
      <c r="D22" s="49">
        <v>11271.442594411526</v>
      </c>
      <c r="E22" s="49">
        <v>13525.731113293832</v>
      </c>
      <c r="G22" s="291"/>
      <c r="H22" s="292"/>
      <c r="K22" s="293"/>
    </row>
    <row r="23" spans="2:11" ht="15" customHeight="1" x14ac:dyDescent="0.25">
      <c r="B23" s="48" t="str">
        <f>[4]ФЛ!AC3</f>
        <v>ФЛ 24-24-1</v>
      </c>
      <c r="C23" s="290">
        <f>[4]ФЛ!AC5</f>
        <v>1.9</v>
      </c>
      <c r="D23" s="49">
        <v>19332.526244307282</v>
      </c>
      <c r="E23" s="49">
        <v>23199.031493168739</v>
      </c>
      <c r="G23" s="291"/>
      <c r="H23" s="292"/>
      <c r="K23" s="293"/>
    </row>
    <row r="24" spans="2:11" ht="15" customHeight="1" x14ac:dyDescent="0.25">
      <c r="B24" s="48" t="str">
        <f>[4]ФЛ!AE3</f>
        <v>ФЛ 24-24-2</v>
      </c>
      <c r="C24" s="290">
        <f>[4]ФЛ!AE5</f>
        <v>1.9</v>
      </c>
      <c r="D24" s="49">
        <v>22096.331568159789</v>
      </c>
      <c r="E24" s="49">
        <v>26515.597881791746</v>
      </c>
      <c r="G24" s="291"/>
      <c r="H24" s="292"/>
      <c r="K24" s="293"/>
    </row>
    <row r="25" spans="2:11" ht="15" customHeight="1" x14ac:dyDescent="0.25">
      <c r="B25" s="48" t="str">
        <f>[4]ФЛ!AG3</f>
        <v>ФЛ 24-24-3</v>
      </c>
      <c r="C25" s="290">
        <f>[4]ФЛ!AG5</f>
        <v>1.9</v>
      </c>
      <c r="D25" s="49">
        <v>24091.581158510533</v>
      </c>
      <c r="E25" s="49">
        <v>28909.897390212638</v>
      </c>
      <c r="G25" s="291"/>
      <c r="H25" s="292"/>
      <c r="K25" s="293"/>
    </row>
    <row r="26" spans="2:11" ht="15" customHeight="1" x14ac:dyDescent="0.25">
      <c r="B26" s="48" t="str">
        <f>[4]ФЛ!AI3</f>
        <v>ФЛ 24-24-4</v>
      </c>
      <c r="C26" s="290">
        <f>[4]ФЛ!AI5</f>
        <v>1.9</v>
      </c>
      <c r="D26" s="49">
        <v>27148.011259147952</v>
      </c>
      <c r="E26" s="49">
        <v>32577.613510977542</v>
      </c>
      <c r="G26" s="291"/>
      <c r="H26" s="292"/>
      <c r="K26" s="293"/>
    </row>
    <row r="27" spans="2:11" ht="15" customHeight="1" x14ac:dyDescent="0.25">
      <c r="B27" s="48" t="str">
        <f>[4]ФЛ!AK3</f>
        <v>ФЛ 24-12-1</v>
      </c>
      <c r="C27" s="290">
        <f>[4]ФЛ!AK5</f>
        <v>0.91</v>
      </c>
      <c r="D27" s="49">
        <v>9254.9798966862545</v>
      </c>
      <c r="E27" s="49">
        <v>11105.975876023505</v>
      </c>
      <c r="G27" s="291"/>
      <c r="H27" s="292"/>
      <c r="K27" s="293"/>
    </row>
    <row r="28" spans="2:11" ht="15" customHeight="1" x14ac:dyDescent="0.25">
      <c r="B28" s="48" t="str">
        <f>[4]ФЛ!AM3</f>
        <v>ФЛ 24-12-2</v>
      </c>
      <c r="C28" s="290">
        <f>[4]ФЛ!AM5</f>
        <v>0.91</v>
      </c>
      <c r="D28" s="49">
        <v>10630.394402210961</v>
      </c>
      <c r="E28" s="49">
        <v>12756.473282653153</v>
      </c>
      <c r="G28" s="291"/>
      <c r="H28" s="292"/>
      <c r="K28" s="293"/>
    </row>
    <row r="29" spans="2:11" ht="15" customHeight="1" x14ac:dyDescent="0.25">
      <c r="B29" s="48" t="str">
        <f>[4]ФЛ!AO3</f>
        <v>ФЛ 24-12-3</v>
      </c>
      <c r="C29" s="290">
        <f>[4]ФЛ!AO5</f>
        <v>0.91</v>
      </c>
      <c r="D29" s="49">
        <v>11582.832664344334</v>
      </c>
      <c r="E29" s="49">
        <v>13899.399197213201</v>
      </c>
      <c r="G29" s="291"/>
      <c r="H29" s="292"/>
      <c r="K29" s="293"/>
    </row>
    <row r="30" spans="2:11" ht="15" customHeight="1" x14ac:dyDescent="0.25">
      <c r="B30" s="48" t="str">
        <f>[4]ФЛ!AQ3</f>
        <v>ФЛ 24-12-4</v>
      </c>
      <c r="C30" s="290">
        <f>[4]ФЛ!AQ5</f>
        <v>0.91</v>
      </c>
      <c r="D30" s="49">
        <v>13105.730965690544</v>
      </c>
      <c r="E30" s="49">
        <v>15726.877158828651</v>
      </c>
      <c r="G30" s="291"/>
      <c r="H30" s="292"/>
      <c r="K30" s="293"/>
    </row>
    <row r="31" spans="2:11" ht="15" customHeight="1" x14ac:dyDescent="0.25">
      <c r="B31" s="48" t="str">
        <f>[4]ФЛ!AS3</f>
        <v>ФЛ 24-8-1</v>
      </c>
      <c r="C31" s="290">
        <f>[4]ФЛ!AS5</f>
        <v>0.57999999999999996</v>
      </c>
      <c r="D31" s="49">
        <v>5992.8212404212636</v>
      </c>
      <c r="E31" s="49">
        <v>7191.3854885055162</v>
      </c>
      <c r="G31" s="291"/>
      <c r="H31" s="292"/>
      <c r="K31" s="293"/>
    </row>
    <row r="32" spans="2:11" ht="15" customHeight="1" x14ac:dyDescent="0.25">
      <c r="B32" s="48" t="str">
        <f>[4]ФЛ!AU3</f>
        <v>ФЛ 24-8-2</v>
      </c>
      <c r="C32" s="290">
        <f>[4]ФЛ!AU5</f>
        <v>0.57999999999999996</v>
      </c>
      <c r="D32" s="49">
        <v>6882.6772813905918</v>
      </c>
      <c r="E32" s="49">
        <v>8259.2127376687095</v>
      </c>
      <c r="G32" s="291"/>
      <c r="H32" s="292"/>
      <c r="K32" s="293"/>
    </row>
    <row r="33" spans="2:11" ht="15" customHeight="1" x14ac:dyDescent="0.25">
      <c r="B33" s="48" t="str">
        <f>[4]ФЛ!AW3</f>
        <v>ФЛ 24-8-3</v>
      </c>
      <c r="C33" s="290">
        <f>[4]ФЛ!AW5</f>
        <v>0.57999999999999996</v>
      </c>
      <c r="D33" s="49">
        <v>7543.1934398934691</v>
      </c>
      <c r="E33" s="49">
        <v>9051.8321278721633</v>
      </c>
      <c r="G33" s="291"/>
      <c r="H33" s="292"/>
      <c r="K33" s="293"/>
    </row>
    <row r="34" spans="2:11" ht="15" customHeight="1" x14ac:dyDescent="0.25">
      <c r="B34" s="48" t="str">
        <f>[4]ФЛ!AY3</f>
        <v>ФЛ 24-8-4</v>
      </c>
      <c r="C34" s="290">
        <f>[4]ФЛ!AY5</f>
        <v>0.57999999999999996</v>
      </c>
      <c r="D34" s="49">
        <v>8508.1011644691152</v>
      </c>
      <c r="E34" s="49">
        <v>10209.721397362939</v>
      </c>
      <c r="G34" s="291"/>
      <c r="H34" s="292"/>
      <c r="K34" s="293"/>
    </row>
    <row r="35" spans="2:11" s="297" customFormat="1" ht="15" customHeight="1" x14ac:dyDescent="0.25">
      <c r="B35" s="294" t="str">
        <f>[4]ФЛ!BA3</f>
        <v>ФЛ 20-24-1</v>
      </c>
      <c r="C35" s="295">
        <f>[4]ФЛ!BA5</f>
        <v>1.62</v>
      </c>
      <c r="D35" s="296">
        <v>16629.327811510317</v>
      </c>
      <c r="E35" s="296">
        <v>19955.193373812381</v>
      </c>
      <c r="G35" s="298"/>
      <c r="H35" s="292"/>
      <c r="I35" s="287"/>
      <c r="J35" s="287"/>
      <c r="K35" s="293"/>
    </row>
    <row r="36" spans="2:11" s="297" customFormat="1" ht="15" customHeight="1" x14ac:dyDescent="0.25">
      <c r="B36" s="294" t="str">
        <f>[4]ФЛ!BC3</f>
        <v>ФЛ 20-24-2</v>
      </c>
      <c r="C36" s="295">
        <f>[4]ФЛ!BC5</f>
        <v>1.62</v>
      </c>
      <c r="D36" s="296">
        <v>17771.895167855244</v>
      </c>
      <c r="E36" s="296">
        <v>21326.274201426291</v>
      </c>
      <c r="G36" s="298"/>
      <c r="H36" s="292"/>
      <c r="I36" s="287"/>
      <c r="J36" s="287"/>
      <c r="K36" s="293"/>
    </row>
    <row r="37" spans="2:11" s="297" customFormat="1" ht="15" customHeight="1" x14ac:dyDescent="0.25">
      <c r="B37" s="294" t="str">
        <f>[4]ФЛ!BE3</f>
        <v>ФЛ 20-24-3</v>
      </c>
      <c r="C37" s="295">
        <f>[4]ФЛ!BE5</f>
        <v>1.62</v>
      </c>
      <c r="D37" s="296">
        <v>19105.695604144337</v>
      </c>
      <c r="E37" s="296">
        <v>22926.834724973203</v>
      </c>
      <c r="G37" s="298"/>
      <c r="H37" s="292"/>
      <c r="I37" s="287"/>
      <c r="J37" s="287"/>
      <c r="K37" s="293"/>
    </row>
    <row r="38" spans="2:11" s="297" customFormat="1" ht="15" customHeight="1" x14ac:dyDescent="0.25">
      <c r="B38" s="294" t="str">
        <f>[4]ФЛ!BG3</f>
        <v>ФЛ 20-24-4</v>
      </c>
      <c r="C38" s="295">
        <f>[4]ФЛ!BG5</f>
        <v>1.62</v>
      </c>
      <c r="D38" s="296">
        <v>22166.259387842591</v>
      </c>
      <c r="E38" s="296">
        <v>26599.511265411107</v>
      </c>
      <c r="G38" s="298"/>
      <c r="H38" s="292"/>
      <c r="I38" s="287"/>
      <c r="J38" s="287"/>
      <c r="K38" s="293"/>
    </row>
    <row r="39" spans="2:11" ht="15" customHeight="1" x14ac:dyDescent="0.25">
      <c r="B39" s="48" t="str">
        <f>[4]ФЛ!BI3</f>
        <v>ФЛ 20-12-1</v>
      </c>
      <c r="C39" s="290">
        <f>[4]ФЛ!BI5</f>
        <v>0.78</v>
      </c>
      <c r="D39" s="49">
        <v>7944.4088611058296</v>
      </c>
      <c r="E39" s="49">
        <v>9533.2906333269948</v>
      </c>
      <c r="G39" s="291"/>
      <c r="H39" s="292"/>
      <c r="K39" s="293"/>
    </row>
    <row r="40" spans="2:11" ht="15" customHeight="1" x14ac:dyDescent="0.25">
      <c r="B40" s="48" t="str">
        <f>[4]ФЛ!BK3</f>
        <v>ФЛ 20-12-2</v>
      </c>
      <c r="C40" s="290">
        <f>[4]ФЛ!BK5</f>
        <v>0.78</v>
      </c>
      <c r="D40" s="49">
        <v>8503.0392294776284</v>
      </c>
      <c r="E40" s="49">
        <v>10203.647075373154</v>
      </c>
      <c r="G40" s="291"/>
      <c r="H40" s="292"/>
      <c r="K40" s="293"/>
    </row>
    <row r="41" spans="2:11" ht="15" customHeight="1" x14ac:dyDescent="0.25">
      <c r="B41" s="48" t="str">
        <f>[4]ФЛ!BM3</f>
        <v>ФЛ 20-12-3</v>
      </c>
      <c r="C41" s="290">
        <f>[4]ФЛ!BM5</f>
        <v>0.78</v>
      </c>
      <c r="D41" s="49">
        <v>9179.0738665290701</v>
      </c>
      <c r="E41" s="49">
        <v>11014.888639834884</v>
      </c>
      <c r="G41" s="291"/>
      <c r="H41" s="292"/>
      <c r="K41" s="293"/>
    </row>
    <row r="42" spans="2:11" ht="15" customHeight="1" x14ac:dyDescent="0.25">
      <c r="B42" s="48" t="str">
        <f>[4]ФЛ!BO3</f>
        <v>ФЛ 20-12-4</v>
      </c>
      <c r="C42" s="290">
        <f>[4]ФЛ!BO5</f>
        <v>0.78</v>
      </c>
      <c r="D42" s="49">
        <v>10657.305187359641</v>
      </c>
      <c r="E42" s="49">
        <v>12788.76622483157</v>
      </c>
      <c r="G42" s="291"/>
      <c r="H42" s="292"/>
      <c r="K42" s="293"/>
    </row>
    <row r="43" spans="2:11" ht="15" customHeight="1" x14ac:dyDescent="0.25">
      <c r="B43" s="48" t="str">
        <f>[4]ФЛ!BQ3</f>
        <v>ФЛ 20-8-1</v>
      </c>
      <c r="C43" s="290">
        <f>[4]ФЛ!BQ5</f>
        <v>0.5</v>
      </c>
      <c r="D43" s="49">
        <v>5162.6261214674778</v>
      </c>
      <c r="E43" s="49">
        <v>6195.1513457609735</v>
      </c>
      <c r="G43" s="291"/>
      <c r="H43" s="292"/>
      <c r="K43" s="293"/>
    </row>
    <row r="44" spans="2:11" ht="15" customHeight="1" x14ac:dyDescent="0.25">
      <c r="B44" s="48" t="str">
        <f>[4]ФЛ!BS3</f>
        <v>ФЛ 20-8-2</v>
      </c>
      <c r="C44" s="290">
        <f>[4]ФЛ!BS5</f>
        <v>0.5</v>
      </c>
      <c r="D44" s="49">
        <v>5518.1061897819909</v>
      </c>
      <c r="E44" s="49">
        <v>6621.7274277383885</v>
      </c>
      <c r="G44" s="291"/>
      <c r="H44" s="292"/>
      <c r="K44" s="293"/>
    </row>
    <row r="45" spans="2:11" ht="15" customHeight="1" x14ac:dyDescent="0.25">
      <c r="B45" s="48" t="str">
        <f>[4]ФЛ!BU3</f>
        <v>ФЛ 20-8-3</v>
      </c>
      <c r="C45" s="290">
        <f>[4]ФЛ!BU5</f>
        <v>0.5</v>
      </c>
      <c r="D45" s="49">
        <v>5958.1611006915327</v>
      </c>
      <c r="E45" s="49">
        <v>7149.7933208298391</v>
      </c>
      <c r="G45" s="291"/>
      <c r="H45" s="292"/>
      <c r="K45" s="293"/>
    </row>
    <row r="46" spans="2:11" ht="15" customHeight="1" x14ac:dyDescent="0.25">
      <c r="B46" s="48" t="str">
        <f>[4]ФЛ!BW3</f>
        <v>ФЛ 20-8-4</v>
      </c>
      <c r="C46" s="290">
        <f>[4]ФЛ!BW5</f>
        <v>0.5</v>
      </c>
      <c r="D46" s="49">
        <v>6909.0269033191289</v>
      </c>
      <c r="E46" s="49">
        <v>8290.8322839829543</v>
      </c>
      <c r="G46" s="291"/>
      <c r="H46" s="292"/>
      <c r="K46" s="293"/>
    </row>
    <row r="47" spans="2:11" ht="15" customHeight="1" x14ac:dyDescent="0.25">
      <c r="B47" s="48" t="str">
        <f>[4]ФЛ!BY3</f>
        <v>ФЛ 16-24-1</v>
      </c>
      <c r="C47" s="290">
        <f>[4]ФЛ!BY5</f>
        <v>0.86</v>
      </c>
      <c r="D47" s="49">
        <v>9047.6218929988918</v>
      </c>
      <c r="E47" s="49">
        <v>10857.146271598669</v>
      </c>
      <c r="G47" s="291"/>
      <c r="H47" s="292"/>
      <c r="K47" s="293"/>
    </row>
    <row r="48" spans="2:11" ht="15" customHeight="1" x14ac:dyDescent="0.25">
      <c r="B48" s="48" t="str">
        <f>[4]ФЛ!CA3</f>
        <v>ФЛ 16-24-2</v>
      </c>
      <c r="C48" s="290">
        <f>[4]ФЛ!CA5</f>
        <v>0.86</v>
      </c>
      <c r="D48" s="49">
        <v>10422.236108001209</v>
      </c>
      <c r="E48" s="49">
        <v>12506.68332960145</v>
      </c>
      <c r="G48" s="291"/>
      <c r="H48" s="292"/>
      <c r="K48" s="293"/>
    </row>
    <row r="49" spans="2:11" ht="15" customHeight="1" x14ac:dyDescent="0.25">
      <c r="B49" s="48" t="str">
        <f>[4]ФЛ!CC3</f>
        <v>ФЛ 16-24-3</v>
      </c>
      <c r="C49" s="290">
        <f>[4]ФЛ!CC5</f>
        <v>0.86</v>
      </c>
      <c r="D49" s="49">
        <v>11523.47155356948</v>
      </c>
      <c r="E49" s="49">
        <v>13828.165864283375</v>
      </c>
      <c r="G49" s="291"/>
      <c r="H49" s="292"/>
      <c r="K49" s="293"/>
    </row>
    <row r="50" spans="2:11" ht="15" customHeight="1" x14ac:dyDescent="0.25">
      <c r="B50" s="48" t="str">
        <f>[4]ФЛ!CE3</f>
        <v>ФЛ 16-24-4</v>
      </c>
      <c r="C50" s="290">
        <f>[4]ФЛ!CE5</f>
        <v>0.86</v>
      </c>
      <c r="D50" s="49">
        <v>13375.893956348216</v>
      </c>
      <c r="E50" s="49">
        <v>16051.072747617858</v>
      </c>
      <c r="G50" s="291"/>
      <c r="H50" s="292"/>
      <c r="K50" s="293"/>
    </row>
    <row r="51" spans="2:11" ht="15" customHeight="1" x14ac:dyDescent="0.25">
      <c r="B51" s="48" t="str">
        <f>[4]ФЛ!CG3</f>
        <v>ФЛ 16-12-1</v>
      </c>
      <c r="C51" s="290">
        <f>[4]ФЛ!CG5</f>
        <v>0.41</v>
      </c>
      <c r="D51" s="49">
        <v>4386.4055073075187</v>
      </c>
      <c r="E51" s="49">
        <v>5263.6866087690223</v>
      </c>
      <c r="G51" s="291"/>
      <c r="H51" s="292"/>
      <c r="K51" s="293"/>
    </row>
    <row r="52" spans="2:11" ht="15" customHeight="1" x14ac:dyDescent="0.25">
      <c r="B52" s="48" t="str">
        <f>[4]ФЛ!CI3</f>
        <v>ФЛ 16-12-2</v>
      </c>
      <c r="C52" s="290">
        <f>[4]ФЛ!CI5</f>
        <v>0.41</v>
      </c>
      <c r="D52" s="49">
        <v>5092.3304280662296</v>
      </c>
      <c r="E52" s="49">
        <v>6110.7965136794755</v>
      </c>
      <c r="G52" s="291"/>
      <c r="H52" s="292"/>
      <c r="K52" s="293"/>
    </row>
    <row r="53" spans="2:11" ht="15" customHeight="1" x14ac:dyDescent="0.25">
      <c r="B53" s="48" t="str">
        <f>[4]ФЛ!CK3</f>
        <v>ФЛ 16-12-3</v>
      </c>
      <c r="C53" s="290">
        <f>[4]ФЛ!CK5</f>
        <v>0.41</v>
      </c>
      <c r="D53" s="49">
        <v>5638.5750239087902</v>
      </c>
      <c r="E53" s="49">
        <v>6766.2900286905478</v>
      </c>
      <c r="G53" s="291"/>
      <c r="H53" s="292"/>
      <c r="K53" s="293"/>
    </row>
    <row r="54" spans="2:11" ht="15" customHeight="1" x14ac:dyDescent="0.25">
      <c r="B54" s="48" t="str">
        <f>[4]ФЛ!CM3</f>
        <v>ФЛ 16-12-4</v>
      </c>
      <c r="C54" s="290">
        <f>[4]ФЛ!CM5</f>
        <v>0.41</v>
      </c>
      <c r="D54" s="49">
        <v>6454.435902530251</v>
      </c>
      <c r="E54" s="49">
        <v>7745.3230830363009</v>
      </c>
      <c r="G54" s="291"/>
      <c r="H54" s="292"/>
      <c r="K54" s="293"/>
    </row>
    <row r="55" spans="2:11" ht="15" customHeight="1" x14ac:dyDescent="0.25">
      <c r="B55" s="48" t="str">
        <f>[4]ФЛ!CO3</f>
        <v>ФЛ 16-8-1</v>
      </c>
      <c r="C55" s="290">
        <f>[4]ФЛ!CO5</f>
        <v>0.26</v>
      </c>
      <c r="D55" s="49">
        <v>2868.5926528425393</v>
      </c>
      <c r="E55" s="49">
        <v>3442.3111834110473</v>
      </c>
      <c r="G55" s="291"/>
      <c r="H55" s="292"/>
      <c r="K55" s="293"/>
    </row>
    <row r="56" spans="2:11" ht="15" customHeight="1" x14ac:dyDescent="0.25">
      <c r="B56" s="48" t="str">
        <f>[4]ФЛ!CQ3</f>
        <v>ФЛ 16-8-2</v>
      </c>
      <c r="C56" s="290">
        <f>[4]ФЛ!CQ5</f>
        <v>0.26</v>
      </c>
      <c r="D56" s="49">
        <v>3351.6624442647426</v>
      </c>
      <c r="E56" s="49">
        <v>4021.9949331176908</v>
      </c>
      <c r="G56" s="291"/>
      <c r="H56" s="292"/>
      <c r="K56" s="293"/>
    </row>
    <row r="57" spans="2:11" ht="15" customHeight="1" x14ac:dyDescent="0.25">
      <c r="B57" s="48" t="str">
        <f>[4]ФЛ!CS3</f>
        <v>ФЛ 16-8-3</v>
      </c>
      <c r="C57" s="290">
        <f>[4]ФЛ!CS5</f>
        <v>0.26</v>
      </c>
      <c r="D57" s="49">
        <v>3714.7476290219547</v>
      </c>
      <c r="E57" s="49">
        <v>4457.6971548263455</v>
      </c>
      <c r="G57" s="291"/>
      <c r="H57" s="292"/>
      <c r="K57" s="293"/>
    </row>
    <row r="58" spans="2:11" ht="15" customHeight="1" x14ac:dyDescent="0.25">
      <c r="B58" s="48" t="str">
        <f>[4]ФЛ!CU3</f>
        <v>ФЛ 16-8-4</v>
      </c>
      <c r="C58" s="290">
        <f>[4]ФЛ!CU5</f>
        <v>0.26</v>
      </c>
      <c r="D58" s="49">
        <v>4188.7345858314675</v>
      </c>
      <c r="E58" s="49">
        <v>5026.4815029977608</v>
      </c>
      <c r="G58" s="291"/>
      <c r="H58" s="292"/>
      <c r="K58" s="293"/>
    </row>
    <row r="59" spans="2:11" ht="15" customHeight="1" x14ac:dyDescent="0.25">
      <c r="B59" s="48" t="str">
        <f>[4]ФЛ!CW3</f>
        <v>ФЛ 14-24-1</v>
      </c>
      <c r="C59" s="290">
        <f>[4]ФЛ!CW5</f>
        <v>0.76</v>
      </c>
      <c r="D59" s="49">
        <v>7829.0225264175842</v>
      </c>
      <c r="E59" s="49">
        <v>9394.8270317011011</v>
      </c>
      <c r="G59" s="291"/>
      <c r="H59" s="292"/>
      <c r="K59" s="293"/>
    </row>
    <row r="60" spans="2:11" ht="15" customHeight="1" x14ac:dyDescent="0.25">
      <c r="B60" s="48" t="str">
        <f>[4]ФЛ!CY3</f>
        <v>ФЛ 14-24-2</v>
      </c>
      <c r="C60" s="290">
        <f>[4]ФЛ!CY5</f>
        <v>0.76</v>
      </c>
      <c r="D60" s="49">
        <v>8778.8883333789599</v>
      </c>
      <c r="E60" s="49">
        <v>10534.666000054751</v>
      </c>
      <c r="G60" s="291"/>
      <c r="H60" s="292"/>
      <c r="K60" s="293"/>
    </row>
    <row r="61" spans="2:11" ht="15" customHeight="1" x14ac:dyDescent="0.25">
      <c r="B61" s="48" t="str">
        <f>[4]ФЛ!DA3</f>
        <v>ФЛ 14-24-3</v>
      </c>
      <c r="C61" s="290">
        <f>[4]ФЛ!DA5</f>
        <v>0.76</v>
      </c>
      <c r="D61" s="49">
        <v>9331.199149904216</v>
      </c>
      <c r="E61" s="49">
        <v>11197.438979885059</v>
      </c>
      <c r="G61" s="291"/>
      <c r="H61" s="292"/>
      <c r="K61" s="293"/>
    </row>
    <row r="62" spans="2:11" ht="15" customHeight="1" x14ac:dyDescent="0.25">
      <c r="B62" s="48" t="str">
        <f>[4]ФЛ!DC3</f>
        <v>ФЛ 14-24-4</v>
      </c>
      <c r="C62" s="290">
        <f>[4]ФЛ!DC5</f>
        <v>0.76</v>
      </c>
      <c r="D62" s="49">
        <v>11294.923925380202</v>
      </c>
      <c r="E62" s="49">
        <v>13553.908710456242</v>
      </c>
      <c r="G62" s="291"/>
      <c r="H62" s="292"/>
      <c r="K62" s="293"/>
    </row>
    <row r="63" spans="2:11" ht="15" customHeight="1" x14ac:dyDescent="0.25">
      <c r="B63" s="48" t="str">
        <f>[4]ФЛ!DE3</f>
        <v>ФЛ 14-12-1</v>
      </c>
      <c r="C63" s="290">
        <f>[4]ФЛ!DE5</f>
        <v>0.36</v>
      </c>
      <c r="D63" s="49">
        <v>3809.5410802600932</v>
      </c>
      <c r="E63" s="49">
        <v>4571.449296312112</v>
      </c>
      <c r="G63" s="291"/>
      <c r="H63" s="292"/>
      <c r="K63" s="293"/>
    </row>
    <row r="64" spans="2:11" ht="15" customHeight="1" x14ac:dyDescent="0.25">
      <c r="B64" s="48" t="str">
        <f>[4]ФЛ!DG3</f>
        <v>ФЛ 14-12-2</v>
      </c>
      <c r="C64" s="290">
        <f>[4]ФЛ!DG5</f>
        <v>0.36</v>
      </c>
      <c r="D64" s="49">
        <v>4259.9434464009437</v>
      </c>
      <c r="E64" s="49">
        <v>5111.9321356811324</v>
      </c>
      <c r="G64" s="291"/>
      <c r="H64" s="292"/>
      <c r="K64" s="293"/>
    </row>
    <row r="65" spans="2:11" ht="15" customHeight="1" x14ac:dyDescent="0.25">
      <c r="B65" s="48" t="str">
        <f>[4]ФЛ!DI3</f>
        <v>ФЛ 14-12-3</v>
      </c>
      <c r="C65" s="290">
        <f>[4]ФЛ!DI5</f>
        <v>0.36</v>
      </c>
      <c r="D65" s="49">
        <v>4575.260009755687</v>
      </c>
      <c r="E65" s="49">
        <v>5490.3120117068238</v>
      </c>
      <c r="G65" s="291"/>
      <c r="H65" s="292"/>
      <c r="K65" s="293"/>
    </row>
    <row r="66" spans="2:11" ht="15" customHeight="1" x14ac:dyDescent="0.25">
      <c r="B66" s="48" t="str">
        <f>[4]ФЛ!DK3</f>
        <v>ФЛ 14-12-4</v>
      </c>
      <c r="C66" s="290">
        <f>[4]ФЛ!DK5</f>
        <v>0.36</v>
      </c>
      <c r="D66" s="49">
        <v>5530.2143788138828</v>
      </c>
      <c r="E66" s="49">
        <v>6636.2572545766589</v>
      </c>
      <c r="G66" s="291"/>
      <c r="H66" s="292"/>
      <c r="K66" s="293"/>
    </row>
    <row r="67" spans="2:11" ht="15" customHeight="1" x14ac:dyDescent="0.25">
      <c r="B67" s="48" t="str">
        <f>[4]ФЛ!DM3</f>
        <v>ФЛ 14-8-1</v>
      </c>
      <c r="C67" s="290">
        <f>[4]ФЛ!DM5</f>
        <v>0.23</v>
      </c>
      <c r="D67" s="49">
        <v>2530.8951269228946</v>
      </c>
      <c r="E67" s="49">
        <v>3037.0741523074735</v>
      </c>
      <c r="G67" s="291"/>
      <c r="H67" s="292"/>
      <c r="K67" s="293"/>
    </row>
    <row r="68" spans="2:11" ht="15" customHeight="1" x14ac:dyDescent="0.25">
      <c r="B68" s="48" t="str">
        <f>[4]ФЛ!DO3</f>
        <v>ФЛ 14-8-2</v>
      </c>
      <c r="C68" s="290">
        <f>[4]ФЛ!DO5</f>
        <v>0.23</v>
      </c>
      <c r="D68" s="49">
        <v>2826.9617371222521</v>
      </c>
      <c r="E68" s="49">
        <v>3392.3540845467023</v>
      </c>
      <c r="G68" s="291"/>
      <c r="H68" s="292"/>
      <c r="K68" s="293"/>
    </row>
    <row r="69" spans="2:11" ht="15" customHeight="1" x14ac:dyDescent="0.25">
      <c r="B69" s="48" t="str">
        <f>[4]ФЛ!DQ3</f>
        <v>ФЛ 14-8-3</v>
      </c>
      <c r="C69" s="290">
        <f>[4]ФЛ!DQ5</f>
        <v>0.23</v>
      </c>
      <c r="D69" s="49">
        <v>3034.4491097175828</v>
      </c>
      <c r="E69" s="49">
        <v>3641.3389316610992</v>
      </c>
      <c r="G69" s="291"/>
      <c r="H69" s="292"/>
      <c r="K69" s="293"/>
    </row>
    <row r="70" spans="2:11" ht="15" customHeight="1" x14ac:dyDescent="0.25">
      <c r="B70" s="48" t="str">
        <f>[4]ФЛ!DS3</f>
        <v>ФЛ 14-8-4</v>
      </c>
      <c r="C70" s="290">
        <f>[4]ФЛ!DS5</f>
        <v>0.23</v>
      </c>
      <c r="D70" s="49">
        <v>3659.3016716190887</v>
      </c>
      <c r="E70" s="49">
        <v>4391.162005942906</v>
      </c>
      <c r="G70" s="291"/>
      <c r="H70" s="292"/>
      <c r="K70" s="293"/>
    </row>
    <row r="71" spans="2:11" ht="15" customHeight="1" x14ac:dyDescent="0.25">
      <c r="B71" s="48" t="str">
        <f>[4]ФЛ!DU3</f>
        <v>ФЛ 12-24-1</v>
      </c>
      <c r="C71" s="290">
        <f>[4]ФЛ!DU5</f>
        <v>0.65</v>
      </c>
      <c r="D71" s="49">
        <v>6942.7005888257072</v>
      </c>
      <c r="E71" s="49">
        <v>8331.2407065908483</v>
      </c>
      <c r="G71" s="291"/>
      <c r="H71" s="292"/>
      <c r="K71" s="293"/>
    </row>
    <row r="72" spans="2:11" ht="15" customHeight="1" x14ac:dyDescent="0.25">
      <c r="B72" s="48" t="str">
        <f>[4]ФЛ!DW3</f>
        <v>ФЛ 12-24-2</v>
      </c>
      <c r="C72" s="290">
        <f>[4]ФЛ!DW5</f>
        <v>0.65</v>
      </c>
      <c r="D72" s="49">
        <v>7242.5304728225783</v>
      </c>
      <c r="E72" s="49">
        <v>8691.0365673870929</v>
      </c>
      <c r="G72" s="291"/>
      <c r="H72" s="292"/>
      <c r="K72" s="293"/>
    </row>
    <row r="73" spans="2:11" ht="15" customHeight="1" x14ac:dyDescent="0.25">
      <c r="B73" s="48" t="str">
        <f>[4]ФЛ!DY3</f>
        <v>ФЛ 12-24-3</v>
      </c>
      <c r="C73" s="290">
        <f>[4]ФЛ!DY5</f>
        <v>0.65</v>
      </c>
      <c r="D73" s="49">
        <v>7766.1901764684571</v>
      </c>
      <c r="E73" s="49">
        <v>9319.4282117621478</v>
      </c>
      <c r="G73" s="291"/>
      <c r="H73" s="292"/>
      <c r="K73" s="293"/>
    </row>
    <row r="74" spans="2:11" ht="15" customHeight="1" x14ac:dyDescent="0.25">
      <c r="B74" s="51" t="str">
        <f>[4]ФЛ!EA3</f>
        <v>ФЛ 12-24-4</v>
      </c>
      <c r="C74" s="52">
        <f>[4]ФЛ!EA5</f>
        <v>0.65</v>
      </c>
      <c r="D74" s="53">
        <v>8985.6846367132166</v>
      </c>
      <c r="E74" s="53">
        <v>10782.821564055859</v>
      </c>
      <c r="G74" s="291"/>
      <c r="H74" s="292"/>
      <c r="K74" s="293"/>
    </row>
    <row r="75" spans="2:11" ht="15" customHeight="1" x14ac:dyDescent="0.25">
      <c r="B75" s="48" t="str">
        <f>[4]ФЛ!EC3</f>
        <v>ФЛ 12-12-1</v>
      </c>
      <c r="C75" s="290">
        <f>[4]ФЛ!EC5</f>
        <v>0.31</v>
      </c>
      <c r="D75" s="49">
        <v>3433.8299557802375</v>
      </c>
      <c r="E75" s="49">
        <v>4120.5959469362851</v>
      </c>
      <c r="G75" s="291"/>
      <c r="H75" s="292"/>
      <c r="K75" s="293"/>
    </row>
    <row r="76" spans="2:11" ht="15" customHeight="1" x14ac:dyDescent="0.25">
      <c r="B76" s="48" t="str">
        <f>[4]ФЛ!EE3</f>
        <v>ФЛ 12-12-2</v>
      </c>
      <c r="C76" s="290">
        <f>[4]ФЛ!EE5</f>
        <v>0.31</v>
      </c>
      <c r="D76" s="49">
        <v>3578.5382861605708</v>
      </c>
      <c r="E76" s="49">
        <v>4294.2459433926851</v>
      </c>
      <c r="G76" s="291"/>
      <c r="H76" s="292"/>
      <c r="K76" s="293"/>
    </row>
    <row r="77" spans="2:11" ht="15" customHeight="1" x14ac:dyDescent="0.25">
      <c r="B77" s="48" t="str">
        <f>[4]ФЛ!EG3</f>
        <v>ФЛ 12-12-3</v>
      </c>
      <c r="C77" s="290">
        <f>[4]ФЛ!EG5</f>
        <v>0.31</v>
      </c>
      <c r="D77" s="49">
        <v>3799.3923391814619</v>
      </c>
      <c r="E77" s="49">
        <v>4559.2708070177541</v>
      </c>
      <c r="G77" s="291"/>
      <c r="H77" s="292"/>
      <c r="K77" s="293"/>
    </row>
    <row r="78" spans="2:11" ht="15" customHeight="1" x14ac:dyDescent="0.25">
      <c r="B78" s="48" t="str">
        <f>[4]ФЛ!EI3</f>
        <v>ФЛ 12-12-4</v>
      </c>
      <c r="C78" s="290">
        <f>[4]ФЛ!EI5</f>
        <v>0.31</v>
      </c>
      <c r="D78" s="49">
        <v>4427.7737581507954</v>
      </c>
      <c r="E78" s="49">
        <v>5313.3285097809539</v>
      </c>
      <c r="G78" s="291"/>
      <c r="H78" s="292"/>
      <c r="K78" s="293"/>
    </row>
    <row r="79" spans="2:11" ht="15" customHeight="1" x14ac:dyDescent="0.25">
      <c r="B79" s="48" t="str">
        <f>[4]ФЛ!EK3</f>
        <v>ФЛ 12-8-1</v>
      </c>
      <c r="C79" s="290">
        <f>[4]ФЛ!EK5</f>
        <v>0.2</v>
      </c>
      <c r="D79" s="49">
        <v>2260.0846749052826</v>
      </c>
      <c r="E79" s="49">
        <v>2712.1016098863388</v>
      </c>
      <c r="G79" s="291"/>
      <c r="H79" s="292"/>
      <c r="K79" s="293"/>
    </row>
    <row r="80" spans="2:11" ht="15" customHeight="1" x14ac:dyDescent="0.25">
      <c r="B80" s="48" t="str">
        <f>[4]ФЛ!EM3</f>
        <v>ФЛ 12-8-2</v>
      </c>
      <c r="C80" s="290">
        <f>[4]ФЛ!EM5</f>
        <v>0.2</v>
      </c>
      <c r="D80" s="49">
        <v>2352.2516574934921</v>
      </c>
      <c r="E80" s="49">
        <v>2822.7019889921903</v>
      </c>
      <c r="G80" s="291"/>
      <c r="H80" s="292"/>
      <c r="K80" s="293"/>
    </row>
    <row r="81" spans="2:11" ht="15" customHeight="1" x14ac:dyDescent="0.25">
      <c r="B81" s="48" t="str">
        <f>[4]ФЛ!EO3</f>
        <v>ФЛ 12-8-3</v>
      </c>
      <c r="C81" s="290">
        <f>[4]ФЛ!EO5</f>
        <v>0.2</v>
      </c>
      <c r="D81" s="49">
        <v>2498.9746375767772</v>
      </c>
      <c r="E81" s="49">
        <v>2998.7695650921328</v>
      </c>
      <c r="G81" s="291"/>
      <c r="H81" s="292"/>
      <c r="K81" s="293"/>
    </row>
    <row r="82" spans="2:11" ht="15" customHeight="1" x14ac:dyDescent="0.25">
      <c r="B82" s="48" t="str">
        <f>[4]ФЛ!EQ3</f>
        <v>ФЛ 12-8-4</v>
      </c>
      <c r="C82" s="290">
        <f>[4]ФЛ!EQ5</f>
        <v>0.2</v>
      </c>
      <c r="D82" s="49">
        <v>2909.246088159613</v>
      </c>
      <c r="E82" s="49">
        <v>3491.0953057915353</v>
      </c>
      <c r="G82" s="291"/>
      <c r="H82" s="292"/>
      <c r="K82" s="293"/>
    </row>
    <row r="83" spans="2:11" ht="15" customHeight="1" x14ac:dyDescent="0.25">
      <c r="B83" s="48" t="str">
        <f>[4]ФЛ!ES3</f>
        <v>ФЛ 8-24-1</v>
      </c>
      <c r="C83" s="290">
        <f>[4]ФЛ!ES5</f>
        <v>0.46</v>
      </c>
      <c r="D83" s="49">
        <v>4401.3744255147903</v>
      </c>
      <c r="E83" s="49">
        <v>5281.6493106177486</v>
      </c>
      <c r="G83" s="291"/>
      <c r="H83" s="292"/>
      <c r="K83" s="293"/>
    </row>
    <row r="84" spans="2:11" ht="15" customHeight="1" x14ac:dyDescent="0.25">
      <c r="B84" s="48" t="str">
        <f>[4]ФЛ!EU3</f>
        <v>ФЛ 8-24-3</v>
      </c>
      <c r="C84" s="290">
        <f>[4]ФЛ!EU5</f>
        <v>0.46</v>
      </c>
      <c r="D84" s="49">
        <v>4803.8118524621086</v>
      </c>
      <c r="E84" s="49">
        <v>5764.5742229545303</v>
      </c>
      <c r="G84" s="291"/>
      <c r="H84" s="292"/>
      <c r="K84" s="293"/>
    </row>
    <row r="85" spans="2:11" ht="15" customHeight="1" x14ac:dyDescent="0.25">
      <c r="B85" s="48" t="str">
        <f>[4]ФЛ!EW3</f>
        <v>ФЛ 8-24-4</v>
      </c>
      <c r="C85" s="290">
        <f>[4]ФЛ!EW5</f>
        <v>0.46</v>
      </c>
      <c r="D85" s="49">
        <v>5914.6159240029529</v>
      </c>
      <c r="E85" s="49">
        <v>7097.5391088035431</v>
      </c>
      <c r="G85" s="291"/>
      <c r="H85" s="292"/>
      <c r="K85" s="293"/>
    </row>
    <row r="86" spans="2:11" ht="15" customHeight="1" x14ac:dyDescent="0.25">
      <c r="B86" s="48" t="str">
        <f>[4]ФЛ!EY3</f>
        <v>ФЛ 8-12-1</v>
      </c>
      <c r="C86" s="290">
        <f>[4]ФЛ!EY5</f>
        <v>0.22</v>
      </c>
      <c r="D86" s="49">
        <v>2230.3808562864124</v>
      </c>
      <c r="E86" s="49">
        <v>2676.4570275436949</v>
      </c>
      <c r="G86" s="291"/>
      <c r="H86" s="292"/>
      <c r="K86" s="293"/>
    </row>
    <row r="87" spans="2:11" ht="15" customHeight="1" x14ac:dyDescent="0.25">
      <c r="B87" s="48" t="str">
        <f>[4]ФЛ!FA3</f>
        <v>ФЛ 8-24-3</v>
      </c>
      <c r="C87" s="290">
        <f>[4]ФЛ!FA5</f>
        <v>0.22</v>
      </c>
      <c r="D87" s="49">
        <v>2425.4377957068396</v>
      </c>
      <c r="E87" s="49">
        <v>2910.5253548482074</v>
      </c>
      <c r="G87" s="291"/>
      <c r="H87" s="292"/>
      <c r="K87" s="293"/>
    </row>
    <row r="88" spans="2:11" ht="15" customHeight="1" x14ac:dyDescent="0.25">
      <c r="B88" s="48" t="str">
        <f>[4]ФЛ!FC3</f>
        <v>ФЛ 8-24-4</v>
      </c>
      <c r="C88" s="290">
        <f>[4]ФЛ!FC5</f>
        <v>0.22</v>
      </c>
      <c r="D88" s="49">
        <v>2916.7555035380651</v>
      </c>
      <c r="E88" s="49">
        <v>3500.1066042456782</v>
      </c>
      <c r="G88" s="291"/>
      <c r="H88" s="292"/>
      <c r="K88" s="293"/>
    </row>
  </sheetData>
  <mergeCells count="8">
    <mergeCell ref="B7:E7"/>
    <mergeCell ref="D8:E8"/>
    <mergeCell ref="B10:E10"/>
    <mergeCell ref="I18:J18"/>
    <mergeCell ref="B3:E3"/>
    <mergeCell ref="B4:E4"/>
    <mergeCell ref="B5:E5"/>
    <mergeCell ref="B6:E6"/>
  </mergeCells>
  <pageMargins left="1" right="0.2" top="0.61" bottom="1.18" header="0.38" footer="0.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C19" sqref="C19"/>
    </sheetView>
  </sheetViews>
  <sheetFormatPr defaultRowHeight="15" x14ac:dyDescent="0.25"/>
  <cols>
    <col min="2" max="2" width="37.28515625" customWidth="1"/>
    <col min="3" max="3" width="18" customWidth="1"/>
    <col min="4" max="4" width="19.85546875" customWidth="1"/>
    <col min="5" max="5" width="16" customWidth="1"/>
    <col min="6" max="6" width="17.42578125" customWidth="1"/>
  </cols>
  <sheetData>
    <row r="2" spans="1:6" x14ac:dyDescent="0.25">
      <c r="A2" s="320" t="s">
        <v>2226</v>
      </c>
      <c r="B2" s="320"/>
      <c r="C2" s="320"/>
      <c r="D2" s="320"/>
      <c r="E2" s="320"/>
      <c r="F2" s="320"/>
    </row>
    <row r="3" spans="1:6" x14ac:dyDescent="0.25">
      <c r="A3" s="5"/>
      <c r="B3" s="5"/>
      <c r="C3" s="317" t="s">
        <v>2227</v>
      </c>
      <c r="D3" s="318"/>
      <c r="E3" s="318"/>
      <c r="F3" s="319"/>
    </row>
    <row r="4" spans="1:6" ht="30" x14ac:dyDescent="0.25">
      <c r="A4" s="5" t="s">
        <v>4</v>
      </c>
      <c r="B4" s="5" t="s">
        <v>2228</v>
      </c>
      <c r="C4" s="313" t="s">
        <v>2229</v>
      </c>
      <c r="D4" s="313" t="s">
        <v>2230</v>
      </c>
      <c r="E4" s="313" t="s">
        <v>2231</v>
      </c>
      <c r="F4" s="313" t="s">
        <v>2232</v>
      </c>
    </row>
    <row r="5" spans="1:6" x14ac:dyDescent="0.25">
      <c r="A5" s="5">
        <v>1</v>
      </c>
      <c r="B5" s="5" t="s">
        <v>2233</v>
      </c>
      <c r="C5" s="5">
        <v>950</v>
      </c>
      <c r="D5" s="5">
        <v>4750</v>
      </c>
      <c r="E5" s="5">
        <v>6650</v>
      </c>
      <c r="F5" s="5">
        <v>8550</v>
      </c>
    </row>
    <row r="6" spans="1:6" x14ac:dyDescent="0.25">
      <c r="A6" s="5">
        <v>2</v>
      </c>
      <c r="B6" s="5" t="s">
        <v>2234</v>
      </c>
      <c r="C6" s="5">
        <v>1100</v>
      </c>
      <c r="D6" s="5">
        <v>5500</v>
      </c>
      <c r="E6" s="5">
        <v>7700</v>
      </c>
      <c r="F6" s="5">
        <v>9900</v>
      </c>
    </row>
    <row r="7" spans="1:6" x14ac:dyDescent="0.25">
      <c r="A7" s="5">
        <v>3</v>
      </c>
      <c r="B7" s="5" t="s">
        <v>2235</v>
      </c>
      <c r="C7" s="5">
        <v>1250</v>
      </c>
      <c r="D7" s="5">
        <v>7350</v>
      </c>
      <c r="E7" s="5">
        <v>8750</v>
      </c>
      <c r="F7" s="5">
        <v>11250</v>
      </c>
    </row>
    <row r="8" spans="1:6" x14ac:dyDescent="0.25">
      <c r="A8" s="5">
        <v>4</v>
      </c>
      <c r="B8" s="5" t="s">
        <v>2236</v>
      </c>
      <c r="C8" s="5">
        <v>1450</v>
      </c>
      <c r="D8" s="5">
        <v>10150</v>
      </c>
      <c r="E8" s="5">
        <v>10150</v>
      </c>
      <c r="F8" s="5">
        <v>13050</v>
      </c>
    </row>
    <row r="9" spans="1:6" x14ac:dyDescent="0.25">
      <c r="A9" s="5">
        <v>5</v>
      </c>
      <c r="B9" s="5" t="s">
        <v>2237</v>
      </c>
      <c r="C9" s="5">
        <v>1550</v>
      </c>
      <c r="D9" s="5">
        <v>10850</v>
      </c>
      <c r="E9" s="5">
        <v>10850</v>
      </c>
      <c r="F9" s="5">
        <v>13950</v>
      </c>
    </row>
    <row r="10" spans="1:6" x14ac:dyDescent="0.25">
      <c r="A10" s="5">
        <v>6</v>
      </c>
      <c r="B10" s="5" t="s">
        <v>2238</v>
      </c>
      <c r="C10" s="5">
        <v>1650</v>
      </c>
      <c r="D10" s="5">
        <v>11550</v>
      </c>
      <c r="E10" s="5">
        <v>11550</v>
      </c>
      <c r="F10" s="5">
        <v>14850</v>
      </c>
    </row>
    <row r="11" spans="1:6" x14ac:dyDescent="0.25">
      <c r="A11" s="5">
        <v>7</v>
      </c>
      <c r="B11" s="5" t="s">
        <v>2239</v>
      </c>
      <c r="C11" s="5">
        <v>1750</v>
      </c>
      <c r="D11" s="5">
        <v>12250</v>
      </c>
      <c r="E11" s="5">
        <v>12250</v>
      </c>
      <c r="F11" s="5">
        <v>15750</v>
      </c>
    </row>
    <row r="12" spans="1:6" x14ac:dyDescent="0.25">
      <c r="A12" s="5">
        <v>8</v>
      </c>
      <c r="B12" s="5" t="s">
        <v>2240</v>
      </c>
      <c r="C12" s="5">
        <v>1850</v>
      </c>
      <c r="D12" s="5">
        <v>12950</v>
      </c>
      <c r="E12" s="5">
        <v>12950</v>
      </c>
      <c r="F12" s="5">
        <v>16650</v>
      </c>
    </row>
    <row r="13" spans="1:6" x14ac:dyDescent="0.25">
      <c r="A13" s="5">
        <v>9</v>
      </c>
      <c r="B13" s="5" t="s">
        <v>2241</v>
      </c>
      <c r="C13" s="5">
        <v>1950</v>
      </c>
      <c r="D13" s="5">
        <v>13650</v>
      </c>
      <c r="E13" s="5">
        <v>13650</v>
      </c>
      <c r="F13" s="5">
        <v>17550</v>
      </c>
    </row>
    <row r="14" spans="1:6" x14ac:dyDescent="0.25">
      <c r="A14" s="5">
        <v>10</v>
      </c>
      <c r="B14" s="5" t="s">
        <v>2242</v>
      </c>
      <c r="C14" s="5">
        <v>2100</v>
      </c>
      <c r="D14" s="5">
        <v>14700</v>
      </c>
      <c r="E14" s="5">
        <v>14700</v>
      </c>
      <c r="F14" s="5">
        <v>18900</v>
      </c>
    </row>
    <row r="15" spans="1:6" ht="28.5" customHeight="1" x14ac:dyDescent="0.25">
      <c r="A15" s="5">
        <v>11</v>
      </c>
      <c r="B15" s="311" t="s">
        <v>2243</v>
      </c>
      <c r="C15" s="5">
        <v>3500</v>
      </c>
      <c r="D15" s="5"/>
      <c r="E15" s="5"/>
      <c r="F15" s="5"/>
    </row>
  </sheetData>
  <mergeCells count="2">
    <mergeCell ref="C3:F3"/>
    <mergeCell ref="A2:F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61" zoomScaleNormal="100" workbookViewId="0">
      <selection activeCell="A70" sqref="A70:XFD72"/>
    </sheetView>
  </sheetViews>
  <sheetFormatPr defaultRowHeight="12.75" x14ac:dyDescent="0.2"/>
  <cols>
    <col min="1" max="1" width="6.5703125" style="299" customWidth="1"/>
    <col min="2" max="2" width="20.5703125" style="299" customWidth="1"/>
    <col min="3" max="3" width="22.140625" style="299" customWidth="1"/>
    <col min="4" max="4" width="25.5703125" style="299" customWidth="1"/>
    <col min="5" max="5" width="9.140625" style="299"/>
    <col min="6" max="6" width="10.140625" style="299" hidden="1" customWidth="1"/>
    <col min="7" max="7" width="9.140625" style="299" hidden="1" customWidth="1"/>
    <col min="8" max="256" width="9.140625" style="299"/>
    <col min="257" max="257" width="6.5703125" style="299" customWidth="1"/>
    <col min="258" max="258" width="20.5703125" style="299" customWidth="1"/>
    <col min="259" max="259" width="13.85546875" style="299" customWidth="1"/>
    <col min="260" max="260" width="17.42578125" style="299" customWidth="1"/>
    <col min="261" max="261" width="9.140625" style="299"/>
    <col min="262" max="263" width="0" style="299" hidden="1" customWidth="1"/>
    <col min="264" max="512" width="9.140625" style="299"/>
    <col min="513" max="513" width="6.5703125" style="299" customWidth="1"/>
    <col min="514" max="514" width="20.5703125" style="299" customWidth="1"/>
    <col min="515" max="515" width="13.85546875" style="299" customWidth="1"/>
    <col min="516" max="516" width="17.42578125" style="299" customWidth="1"/>
    <col min="517" max="517" width="9.140625" style="299"/>
    <col min="518" max="519" width="0" style="299" hidden="1" customWidth="1"/>
    <col min="520" max="768" width="9.140625" style="299"/>
    <col min="769" max="769" width="6.5703125" style="299" customWidth="1"/>
    <col min="770" max="770" width="20.5703125" style="299" customWidth="1"/>
    <col min="771" max="771" width="13.85546875" style="299" customWidth="1"/>
    <col min="772" max="772" width="17.42578125" style="299" customWidth="1"/>
    <col min="773" max="773" width="9.140625" style="299"/>
    <col min="774" max="775" width="0" style="299" hidden="1" customWidth="1"/>
    <col min="776" max="1024" width="9.140625" style="299"/>
    <col min="1025" max="1025" width="6.5703125" style="299" customWidth="1"/>
    <col min="1026" max="1026" width="20.5703125" style="299" customWidth="1"/>
    <col min="1027" max="1027" width="13.85546875" style="299" customWidth="1"/>
    <col min="1028" max="1028" width="17.42578125" style="299" customWidth="1"/>
    <col min="1029" max="1029" width="9.140625" style="299"/>
    <col min="1030" max="1031" width="0" style="299" hidden="1" customWidth="1"/>
    <col min="1032" max="1280" width="9.140625" style="299"/>
    <col min="1281" max="1281" width="6.5703125" style="299" customWidth="1"/>
    <col min="1282" max="1282" width="20.5703125" style="299" customWidth="1"/>
    <col min="1283" max="1283" width="13.85546875" style="299" customWidth="1"/>
    <col min="1284" max="1284" width="17.42578125" style="299" customWidth="1"/>
    <col min="1285" max="1285" width="9.140625" style="299"/>
    <col min="1286" max="1287" width="0" style="299" hidden="1" customWidth="1"/>
    <col min="1288" max="1536" width="9.140625" style="299"/>
    <col min="1537" max="1537" width="6.5703125" style="299" customWidth="1"/>
    <col min="1538" max="1538" width="20.5703125" style="299" customWidth="1"/>
    <col min="1539" max="1539" width="13.85546875" style="299" customWidth="1"/>
    <col min="1540" max="1540" width="17.42578125" style="299" customWidth="1"/>
    <col min="1541" max="1541" width="9.140625" style="299"/>
    <col min="1542" max="1543" width="0" style="299" hidden="1" customWidth="1"/>
    <col min="1544" max="1792" width="9.140625" style="299"/>
    <col min="1793" max="1793" width="6.5703125" style="299" customWidth="1"/>
    <col min="1794" max="1794" width="20.5703125" style="299" customWidth="1"/>
    <col min="1795" max="1795" width="13.85546875" style="299" customWidth="1"/>
    <col min="1796" max="1796" width="17.42578125" style="299" customWidth="1"/>
    <col min="1797" max="1797" width="9.140625" style="299"/>
    <col min="1798" max="1799" width="0" style="299" hidden="1" customWidth="1"/>
    <col min="1800" max="2048" width="9.140625" style="299"/>
    <col min="2049" max="2049" width="6.5703125" style="299" customWidth="1"/>
    <col min="2050" max="2050" width="20.5703125" style="299" customWidth="1"/>
    <col min="2051" max="2051" width="13.85546875" style="299" customWidth="1"/>
    <col min="2052" max="2052" width="17.42578125" style="299" customWidth="1"/>
    <col min="2053" max="2053" width="9.140625" style="299"/>
    <col min="2054" max="2055" width="0" style="299" hidden="1" customWidth="1"/>
    <col min="2056" max="2304" width="9.140625" style="299"/>
    <col min="2305" max="2305" width="6.5703125" style="299" customWidth="1"/>
    <col min="2306" max="2306" width="20.5703125" style="299" customWidth="1"/>
    <col min="2307" max="2307" width="13.85546875" style="299" customWidth="1"/>
    <col min="2308" max="2308" width="17.42578125" style="299" customWidth="1"/>
    <col min="2309" max="2309" width="9.140625" style="299"/>
    <col min="2310" max="2311" width="0" style="299" hidden="1" customWidth="1"/>
    <col min="2312" max="2560" width="9.140625" style="299"/>
    <col min="2561" max="2561" width="6.5703125" style="299" customWidth="1"/>
    <col min="2562" max="2562" width="20.5703125" style="299" customWidth="1"/>
    <col min="2563" max="2563" width="13.85546875" style="299" customWidth="1"/>
    <col min="2564" max="2564" width="17.42578125" style="299" customWidth="1"/>
    <col min="2565" max="2565" width="9.140625" style="299"/>
    <col min="2566" max="2567" width="0" style="299" hidden="1" customWidth="1"/>
    <col min="2568" max="2816" width="9.140625" style="299"/>
    <col min="2817" max="2817" width="6.5703125" style="299" customWidth="1"/>
    <col min="2818" max="2818" width="20.5703125" style="299" customWidth="1"/>
    <col min="2819" max="2819" width="13.85546875" style="299" customWidth="1"/>
    <col min="2820" max="2820" width="17.42578125" style="299" customWidth="1"/>
    <col min="2821" max="2821" width="9.140625" style="299"/>
    <col min="2822" max="2823" width="0" style="299" hidden="1" customWidth="1"/>
    <col min="2824" max="3072" width="9.140625" style="299"/>
    <col min="3073" max="3073" width="6.5703125" style="299" customWidth="1"/>
    <col min="3074" max="3074" width="20.5703125" style="299" customWidth="1"/>
    <col min="3075" max="3075" width="13.85546875" style="299" customWidth="1"/>
    <col min="3076" max="3076" width="17.42578125" style="299" customWidth="1"/>
    <col min="3077" max="3077" width="9.140625" style="299"/>
    <col min="3078" max="3079" width="0" style="299" hidden="1" customWidth="1"/>
    <col min="3080" max="3328" width="9.140625" style="299"/>
    <col min="3329" max="3329" width="6.5703125" style="299" customWidth="1"/>
    <col min="3330" max="3330" width="20.5703125" style="299" customWidth="1"/>
    <col min="3331" max="3331" width="13.85546875" style="299" customWidth="1"/>
    <col min="3332" max="3332" width="17.42578125" style="299" customWidth="1"/>
    <col min="3333" max="3333" width="9.140625" style="299"/>
    <col min="3334" max="3335" width="0" style="299" hidden="1" customWidth="1"/>
    <col min="3336" max="3584" width="9.140625" style="299"/>
    <col min="3585" max="3585" width="6.5703125" style="299" customWidth="1"/>
    <col min="3586" max="3586" width="20.5703125" style="299" customWidth="1"/>
    <col min="3587" max="3587" width="13.85546875" style="299" customWidth="1"/>
    <col min="3588" max="3588" width="17.42578125" style="299" customWidth="1"/>
    <col min="3589" max="3589" width="9.140625" style="299"/>
    <col min="3590" max="3591" width="0" style="299" hidden="1" customWidth="1"/>
    <col min="3592" max="3840" width="9.140625" style="299"/>
    <col min="3841" max="3841" width="6.5703125" style="299" customWidth="1"/>
    <col min="3842" max="3842" width="20.5703125" style="299" customWidth="1"/>
    <col min="3843" max="3843" width="13.85546875" style="299" customWidth="1"/>
    <col min="3844" max="3844" width="17.42578125" style="299" customWidth="1"/>
    <col min="3845" max="3845" width="9.140625" style="299"/>
    <col min="3846" max="3847" width="0" style="299" hidden="1" customWidth="1"/>
    <col min="3848" max="4096" width="9.140625" style="299"/>
    <col min="4097" max="4097" width="6.5703125" style="299" customWidth="1"/>
    <col min="4098" max="4098" width="20.5703125" style="299" customWidth="1"/>
    <col min="4099" max="4099" width="13.85546875" style="299" customWidth="1"/>
    <col min="4100" max="4100" width="17.42578125" style="299" customWidth="1"/>
    <col min="4101" max="4101" width="9.140625" style="299"/>
    <col min="4102" max="4103" width="0" style="299" hidden="1" customWidth="1"/>
    <col min="4104" max="4352" width="9.140625" style="299"/>
    <col min="4353" max="4353" width="6.5703125" style="299" customWidth="1"/>
    <col min="4354" max="4354" width="20.5703125" style="299" customWidth="1"/>
    <col min="4355" max="4355" width="13.85546875" style="299" customWidth="1"/>
    <col min="4356" max="4356" width="17.42578125" style="299" customWidth="1"/>
    <col min="4357" max="4357" width="9.140625" style="299"/>
    <col min="4358" max="4359" width="0" style="299" hidden="1" customWidth="1"/>
    <col min="4360" max="4608" width="9.140625" style="299"/>
    <col min="4609" max="4609" width="6.5703125" style="299" customWidth="1"/>
    <col min="4610" max="4610" width="20.5703125" style="299" customWidth="1"/>
    <col min="4611" max="4611" width="13.85546875" style="299" customWidth="1"/>
    <col min="4612" max="4612" width="17.42578125" style="299" customWidth="1"/>
    <col min="4613" max="4613" width="9.140625" style="299"/>
    <col min="4614" max="4615" width="0" style="299" hidden="1" customWidth="1"/>
    <col min="4616" max="4864" width="9.140625" style="299"/>
    <col min="4865" max="4865" width="6.5703125" style="299" customWidth="1"/>
    <col min="4866" max="4866" width="20.5703125" style="299" customWidth="1"/>
    <col min="4867" max="4867" width="13.85546875" style="299" customWidth="1"/>
    <col min="4868" max="4868" width="17.42578125" style="299" customWidth="1"/>
    <col min="4869" max="4869" width="9.140625" style="299"/>
    <col min="4870" max="4871" width="0" style="299" hidden="1" customWidth="1"/>
    <col min="4872" max="5120" width="9.140625" style="299"/>
    <col min="5121" max="5121" width="6.5703125" style="299" customWidth="1"/>
    <col min="5122" max="5122" width="20.5703125" style="299" customWidth="1"/>
    <col min="5123" max="5123" width="13.85546875" style="299" customWidth="1"/>
    <col min="5124" max="5124" width="17.42578125" style="299" customWidth="1"/>
    <col min="5125" max="5125" width="9.140625" style="299"/>
    <col min="5126" max="5127" width="0" style="299" hidden="1" customWidth="1"/>
    <col min="5128" max="5376" width="9.140625" style="299"/>
    <col min="5377" max="5377" width="6.5703125" style="299" customWidth="1"/>
    <col min="5378" max="5378" width="20.5703125" style="299" customWidth="1"/>
    <col min="5379" max="5379" width="13.85546875" style="299" customWidth="1"/>
    <col min="5380" max="5380" width="17.42578125" style="299" customWidth="1"/>
    <col min="5381" max="5381" width="9.140625" style="299"/>
    <col min="5382" max="5383" width="0" style="299" hidden="1" customWidth="1"/>
    <col min="5384" max="5632" width="9.140625" style="299"/>
    <col min="5633" max="5633" width="6.5703125" style="299" customWidth="1"/>
    <col min="5634" max="5634" width="20.5703125" style="299" customWidth="1"/>
    <col min="5635" max="5635" width="13.85546875" style="299" customWidth="1"/>
    <col min="5636" max="5636" width="17.42578125" style="299" customWidth="1"/>
    <col min="5637" max="5637" width="9.140625" style="299"/>
    <col min="5638" max="5639" width="0" style="299" hidden="1" customWidth="1"/>
    <col min="5640" max="5888" width="9.140625" style="299"/>
    <col min="5889" max="5889" width="6.5703125" style="299" customWidth="1"/>
    <col min="5890" max="5890" width="20.5703125" style="299" customWidth="1"/>
    <col min="5891" max="5891" width="13.85546875" style="299" customWidth="1"/>
    <col min="5892" max="5892" width="17.42578125" style="299" customWidth="1"/>
    <col min="5893" max="5893" width="9.140625" style="299"/>
    <col min="5894" max="5895" width="0" style="299" hidden="1" customWidth="1"/>
    <col min="5896" max="6144" width="9.140625" style="299"/>
    <col min="6145" max="6145" width="6.5703125" style="299" customWidth="1"/>
    <col min="6146" max="6146" width="20.5703125" style="299" customWidth="1"/>
    <col min="6147" max="6147" width="13.85546875" style="299" customWidth="1"/>
    <col min="6148" max="6148" width="17.42578125" style="299" customWidth="1"/>
    <col min="6149" max="6149" width="9.140625" style="299"/>
    <col min="6150" max="6151" width="0" style="299" hidden="1" customWidth="1"/>
    <col min="6152" max="6400" width="9.140625" style="299"/>
    <col min="6401" max="6401" width="6.5703125" style="299" customWidth="1"/>
    <col min="6402" max="6402" width="20.5703125" style="299" customWidth="1"/>
    <col min="6403" max="6403" width="13.85546875" style="299" customWidth="1"/>
    <col min="6404" max="6404" width="17.42578125" style="299" customWidth="1"/>
    <col min="6405" max="6405" width="9.140625" style="299"/>
    <col min="6406" max="6407" width="0" style="299" hidden="1" customWidth="1"/>
    <col min="6408" max="6656" width="9.140625" style="299"/>
    <col min="6657" max="6657" width="6.5703125" style="299" customWidth="1"/>
    <col min="6658" max="6658" width="20.5703125" style="299" customWidth="1"/>
    <col min="6659" max="6659" width="13.85546875" style="299" customWidth="1"/>
    <col min="6660" max="6660" width="17.42578125" style="299" customWidth="1"/>
    <col min="6661" max="6661" width="9.140625" style="299"/>
    <col min="6662" max="6663" width="0" style="299" hidden="1" customWidth="1"/>
    <col min="6664" max="6912" width="9.140625" style="299"/>
    <col min="6913" max="6913" width="6.5703125" style="299" customWidth="1"/>
    <col min="6914" max="6914" width="20.5703125" style="299" customWidth="1"/>
    <col min="6915" max="6915" width="13.85546875" style="299" customWidth="1"/>
    <col min="6916" max="6916" width="17.42578125" style="299" customWidth="1"/>
    <col min="6917" max="6917" width="9.140625" style="299"/>
    <col min="6918" max="6919" width="0" style="299" hidden="1" customWidth="1"/>
    <col min="6920" max="7168" width="9.140625" style="299"/>
    <col min="7169" max="7169" width="6.5703125" style="299" customWidth="1"/>
    <col min="7170" max="7170" width="20.5703125" style="299" customWidth="1"/>
    <col min="7171" max="7171" width="13.85546875" style="299" customWidth="1"/>
    <col min="7172" max="7172" width="17.42578125" style="299" customWidth="1"/>
    <col min="7173" max="7173" width="9.140625" style="299"/>
    <col min="7174" max="7175" width="0" style="299" hidden="1" customWidth="1"/>
    <col min="7176" max="7424" width="9.140625" style="299"/>
    <col min="7425" max="7425" width="6.5703125" style="299" customWidth="1"/>
    <col min="7426" max="7426" width="20.5703125" style="299" customWidth="1"/>
    <col min="7427" max="7427" width="13.85546875" style="299" customWidth="1"/>
    <col min="7428" max="7428" width="17.42578125" style="299" customWidth="1"/>
    <col min="7429" max="7429" width="9.140625" style="299"/>
    <col min="7430" max="7431" width="0" style="299" hidden="1" customWidth="1"/>
    <col min="7432" max="7680" width="9.140625" style="299"/>
    <col min="7681" max="7681" width="6.5703125" style="299" customWidth="1"/>
    <col min="7682" max="7682" width="20.5703125" style="299" customWidth="1"/>
    <col min="7683" max="7683" width="13.85546875" style="299" customWidth="1"/>
    <col min="7684" max="7684" width="17.42578125" style="299" customWidth="1"/>
    <col min="7685" max="7685" width="9.140625" style="299"/>
    <col min="7686" max="7687" width="0" style="299" hidden="1" customWidth="1"/>
    <col min="7688" max="7936" width="9.140625" style="299"/>
    <col min="7937" max="7937" width="6.5703125" style="299" customWidth="1"/>
    <col min="7938" max="7938" width="20.5703125" style="299" customWidth="1"/>
    <col min="7939" max="7939" width="13.85546875" style="299" customWidth="1"/>
    <col min="7940" max="7940" width="17.42578125" style="299" customWidth="1"/>
    <col min="7941" max="7941" width="9.140625" style="299"/>
    <col min="7942" max="7943" width="0" style="299" hidden="1" customWidth="1"/>
    <col min="7944" max="8192" width="9.140625" style="299"/>
    <col min="8193" max="8193" width="6.5703125" style="299" customWidth="1"/>
    <col min="8194" max="8194" width="20.5703125" style="299" customWidth="1"/>
    <col min="8195" max="8195" width="13.85546875" style="299" customWidth="1"/>
    <col min="8196" max="8196" width="17.42578125" style="299" customWidth="1"/>
    <col min="8197" max="8197" width="9.140625" style="299"/>
    <col min="8198" max="8199" width="0" style="299" hidden="1" customWidth="1"/>
    <col min="8200" max="8448" width="9.140625" style="299"/>
    <col min="8449" max="8449" width="6.5703125" style="299" customWidth="1"/>
    <col min="8450" max="8450" width="20.5703125" style="299" customWidth="1"/>
    <col min="8451" max="8451" width="13.85546875" style="299" customWidth="1"/>
    <col min="8452" max="8452" width="17.42578125" style="299" customWidth="1"/>
    <col min="8453" max="8453" width="9.140625" style="299"/>
    <col min="8454" max="8455" width="0" style="299" hidden="1" customWidth="1"/>
    <col min="8456" max="8704" width="9.140625" style="299"/>
    <col min="8705" max="8705" width="6.5703125" style="299" customWidth="1"/>
    <col min="8706" max="8706" width="20.5703125" style="299" customWidth="1"/>
    <col min="8707" max="8707" width="13.85546875" style="299" customWidth="1"/>
    <col min="8708" max="8708" width="17.42578125" style="299" customWidth="1"/>
    <col min="8709" max="8709" width="9.140625" style="299"/>
    <col min="8710" max="8711" width="0" style="299" hidden="1" customWidth="1"/>
    <col min="8712" max="8960" width="9.140625" style="299"/>
    <col min="8961" max="8961" width="6.5703125" style="299" customWidth="1"/>
    <col min="8962" max="8962" width="20.5703125" style="299" customWidth="1"/>
    <col min="8963" max="8963" width="13.85546875" style="299" customWidth="1"/>
    <col min="8964" max="8964" width="17.42578125" style="299" customWidth="1"/>
    <col min="8965" max="8965" width="9.140625" style="299"/>
    <col min="8966" max="8967" width="0" style="299" hidden="1" customWidth="1"/>
    <col min="8968" max="9216" width="9.140625" style="299"/>
    <col min="9217" max="9217" width="6.5703125" style="299" customWidth="1"/>
    <col min="9218" max="9218" width="20.5703125" style="299" customWidth="1"/>
    <col min="9219" max="9219" width="13.85546875" style="299" customWidth="1"/>
    <col min="9220" max="9220" width="17.42578125" style="299" customWidth="1"/>
    <col min="9221" max="9221" width="9.140625" style="299"/>
    <col min="9222" max="9223" width="0" style="299" hidden="1" customWidth="1"/>
    <col min="9224" max="9472" width="9.140625" style="299"/>
    <col min="9473" max="9473" width="6.5703125" style="299" customWidth="1"/>
    <col min="9474" max="9474" width="20.5703125" style="299" customWidth="1"/>
    <col min="9475" max="9475" width="13.85546875" style="299" customWidth="1"/>
    <col min="9476" max="9476" width="17.42578125" style="299" customWidth="1"/>
    <col min="9477" max="9477" width="9.140625" style="299"/>
    <col min="9478" max="9479" width="0" style="299" hidden="1" customWidth="1"/>
    <col min="9480" max="9728" width="9.140625" style="299"/>
    <col min="9729" max="9729" width="6.5703125" style="299" customWidth="1"/>
    <col min="9730" max="9730" width="20.5703125" style="299" customWidth="1"/>
    <col min="9731" max="9731" width="13.85546875" style="299" customWidth="1"/>
    <col min="9732" max="9732" width="17.42578125" style="299" customWidth="1"/>
    <col min="9733" max="9733" width="9.140625" style="299"/>
    <col min="9734" max="9735" width="0" style="299" hidden="1" customWidth="1"/>
    <col min="9736" max="9984" width="9.140625" style="299"/>
    <col min="9985" max="9985" width="6.5703125" style="299" customWidth="1"/>
    <col min="9986" max="9986" width="20.5703125" style="299" customWidth="1"/>
    <col min="9987" max="9987" width="13.85546875" style="299" customWidth="1"/>
    <col min="9988" max="9988" width="17.42578125" style="299" customWidth="1"/>
    <col min="9989" max="9989" width="9.140625" style="299"/>
    <col min="9990" max="9991" width="0" style="299" hidden="1" customWidth="1"/>
    <col min="9992" max="10240" width="9.140625" style="299"/>
    <col min="10241" max="10241" width="6.5703125" style="299" customWidth="1"/>
    <col min="10242" max="10242" width="20.5703125" style="299" customWidth="1"/>
    <col min="10243" max="10243" width="13.85546875" style="299" customWidth="1"/>
    <col min="10244" max="10244" width="17.42578125" style="299" customWidth="1"/>
    <col min="10245" max="10245" width="9.140625" style="299"/>
    <col min="10246" max="10247" width="0" style="299" hidden="1" customWidth="1"/>
    <col min="10248" max="10496" width="9.140625" style="299"/>
    <col min="10497" max="10497" width="6.5703125" style="299" customWidth="1"/>
    <col min="10498" max="10498" width="20.5703125" style="299" customWidth="1"/>
    <col min="10499" max="10499" width="13.85546875" style="299" customWidth="1"/>
    <col min="10500" max="10500" width="17.42578125" style="299" customWidth="1"/>
    <col min="10501" max="10501" width="9.140625" style="299"/>
    <col min="10502" max="10503" width="0" style="299" hidden="1" customWidth="1"/>
    <col min="10504" max="10752" width="9.140625" style="299"/>
    <col min="10753" max="10753" width="6.5703125" style="299" customWidth="1"/>
    <col min="10754" max="10754" width="20.5703125" style="299" customWidth="1"/>
    <col min="10755" max="10755" width="13.85546875" style="299" customWidth="1"/>
    <col min="10756" max="10756" width="17.42578125" style="299" customWidth="1"/>
    <col min="10757" max="10757" width="9.140625" style="299"/>
    <col min="10758" max="10759" width="0" style="299" hidden="1" customWidth="1"/>
    <col min="10760" max="11008" width="9.140625" style="299"/>
    <col min="11009" max="11009" width="6.5703125" style="299" customWidth="1"/>
    <col min="11010" max="11010" width="20.5703125" style="299" customWidth="1"/>
    <col min="11011" max="11011" width="13.85546875" style="299" customWidth="1"/>
    <col min="11012" max="11012" width="17.42578125" style="299" customWidth="1"/>
    <col min="11013" max="11013" width="9.140625" style="299"/>
    <col min="11014" max="11015" width="0" style="299" hidden="1" customWidth="1"/>
    <col min="11016" max="11264" width="9.140625" style="299"/>
    <col min="11265" max="11265" width="6.5703125" style="299" customWidth="1"/>
    <col min="11266" max="11266" width="20.5703125" style="299" customWidth="1"/>
    <col min="11267" max="11267" width="13.85546875" style="299" customWidth="1"/>
    <col min="11268" max="11268" width="17.42578125" style="299" customWidth="1"/>
    <col min="11269" max="11269" width="9.140625" style="299"/>
    <col min="11270" max="11271" width="0" style="299" hidden="1" customWidth="1"/>
    <col min="11272" max="11520" width="9.140625" style="299"/>
    <col min="11521" max="11521" width="6.5703125" style="299" customWidth="1"/>
    <col min="11522" max="11522" width="20.5703125" style="299" customWidth="1"/>
    <col min="11523" max="11523" width="13.85546875" style="299" customWidth="1"/>
    <col min="11524" max="11524" width="17.42578125" style="299" customWidth="1"/>
    <col min="11525" max="11525" width="9.140625" style="299"/>
    <col min="11526" max="11527" width="0" style="299" hidden="1" customWidth="1"/>
    <col min="11528" max="11776" width="9.140625" style="299"/>
    <col min="11777" max="11777" width="6.5703125" style="299" customWidth="1"/>
    <col min="11778" max="11778" width="20.5703125" style="299" customWidth="1"/>
    <col min="11779" max="11779" width="13.85546875" style="299" customWidth="1"/>
    <col min="11780" max="11780" width="17.42578125" style="299" customWidth="1"/>
    <col min="11781" max="11781" width="9.140625" style="299"/>
    <col min="11782" max="11783" width="0" style="299" hidden="1" customWidth="1"/>
    <col min="11784" max="12032" width="9.140625" style="299"/>
    <col min="12033" max="12033" width="6.5703125" style="299" customWidth="1"/>
    <col min="12034" max="12034" width="20.5703125" style="299" customWidth="1"/>
    <col min="12035" max="12035" width="13.85546875" style="299" customWidth="1"/>
    <col min="12036" max="12036" width="17.42578125" style="299" customWidth="1"/>
    <col min="12037" max="12037" width="9.140625" style="299"/>
    <col min="12038" max="12039" width="0" style="299" hidden="1" customWidth="1"/>
    <col min="12040" max="12288" width="9.140625" style="299"/>
    <col min="12289" max="12289" width="6.5703125" style="299" customWidth="1"/>
    <col min="12290" max="12290" width="20.5703125" style="299" customWidth="1"/>
    <col min="12291" max="12291" width="13.85546875" style="299" customWidth="1"/>
    <col min="12292" max="12292" width="17.42578125" style="299" customWidth="1"/>
    <col min="12293" max="12293" width="9.140625" style="299"/>
    <col min="12294" max="12295" width="0" style="299" hidden="1" customWidth="1"/>
    <col min="12296" max="12544" width="9.140625" style="299"/>
    <col min="12545" max="12545" width="6.5703125" style="299" customWidth="1"/>
    <col min="12546" max="12546" width="20.5703125" style="299" customWidth="1"/>
    <col min="12547" max="12547" width="13.85546875" style="299" customWidth="1"/>
    <col min="12548" max="12548" width="17.42578125" style="299" customWidth="1"/>
    <col min="12549" max="12549" width="9.140625" style="299"/>
    <col min="12550" max="12551" width="0" style="299" hidden="1" customWidth="1"/>
    <col min="12552" max="12800" width="9.140625" style="299"/>
    <col min="12801" max="12801" width="6.5703125" style="299" customWidth="1"/>
    <col min="12802" max="12802" width="20.5703125" style="299" customWidth="1"/>
    <col min="12803" max="12803" width="13.85546875" style="299" customWidth="1"/>
    <col min="12804" max="12804" width="17.42578125" style="299" customWidth="1"/>
    <col min="12805" max="12805" width="9.140625" style="299"/>
    <col min="12806" max="12807" width="0" style="299" hidden="1" customWidth="1"/>
    <col min="12808" max="13056" width="9.140625" style="299"/>
    <col min="13057" max="13057" width="6.5703125" style="299" customWidth="1"/>
    <col min="13058" max="13058" width="20.5703125" style="299" customWidth="1"/>
    <col min="13059" max="13059" width="13.85546875" style="299" customWidth="1"/>
    <col min="13060" max="13060" width="17.42578125" style="299" customWidth="1"/>
    <col min="13061" max="13061" width="9.140625" style="299"/>
    <col min="13062" max="13063" width="0" style="299" hidden="1" customWidth="1"/>
    <col min="13064" max="13312" width="9.140625" style="299"/>
    <col min="13313" max="13313" width="6.5703125" style="299" customWidth="1"/>
    <col min="13314" max="13314" width="20.5703125" style="299" customWidth="1"/>
    <col min="13315" max="13315" width="13.85546875" style="299" customWidth="1"/>
    <col min="13316" max="13316" width="17.42578125" style="299" customWidth="1"/>
    <col min="13317" max="13317" width="9.140625" style="299"/>
    <col min="13318" max="13319" width="0" style="299" hidden="1" customWidth="1"/>
    <col min="13320" max="13568" width="9.140625" style="299"/>
    <col min="13569" max="13569" width="6.5703125" style="299" customWidth="1"/>
    <col min="13570" max="13570" width="20.5703125" style="299" customWidth="1"/>
    <col min="13571" max="13571" width="13.85546875" style="299" customWidth="1"/>
    <col min="13572" max="13572" width="17.42578125" style="299" customWidth="1"/>
    <col min="13573" max="13573" width="9.140625" style="299"/>
    <col min="13574" max="13575" width="0" style="299" hidden="1" customWidth="1"/>
    <col min="13576" max="13824" width="9.140625" style="299"/>
    <col min="13825" max="13825" width="6.5703125" style="299" customWidth="1"/>
    <col min="13826" max="13826" width="20.5703125" style="299" customWidth="1"/>
    <col min="13827" max="13827" width="13.85546875" style="299" customWidth="1"/>
    <col min="13828" max="13828" width="17.42578125" style="299" customWidth="1"/>
    <col min="13829" max="13829" width="9.140625" style="299"/>
    <col min="13830" max="13831" width="0" style="299" hidden="1" customWidth="1"/>
    <col min="13832" max="14080" width="9.140625" style="299"/>
    <col min="14081" max="14081" width="6.5703125" style="299" customWidth="1"/>
    <col min="14082" max="14082" width="20.5703125" style="299" customWidth="1"/>
    <col min="14083" max="14083" width="13.85546875" style="299" customWidth="1"/>
    <col min="14084" max="14084" width="17.42578125" style="299" customWidth="1"/>
    <col min="14085" max="14085" width="9.140625" style="299"/>
    <col min="14086" max="14087" width="0" style="299" hidden="1" customWidth="1"/>
    <col min="14088" max="14336" width="9.140625" style="299"/>
    <col min="14337" max="14337" width="6.5703125" style="299" customWidth="1"/>
    <col min="14338" max="14338" width="20.5703125" style="299" customWidth="1"/>
    <col min="14339" max="14339" width="13.85546875" style="299" customWidth="1"/>
    <col min="14340" max="14340" width="17.42578125" style="299" customWidth="1"/>
    <col min="14341" max="14341" width="9.140625" style="299"/>
    <col min="14342" max="14343" width="0" style="299" hidden="1" customWidth="1"/>
    <col min="14344" max="14592" width="9.140625" style="299"/>
    <col min="14593" max="14593" width="6.5703125" style="299" customWidth="1"/>
    <col min="14594" max="14594" width="20.5703125" style="299" customWidth="1"/>
    <col min="14595" max="14595" width="13.85546875" style="299" customWidth="1"/>
    <col min="14596" max="14596" width="17.42578125" style="299" customWidth="1"/>
    <col min="14597" max="14597" width="9.140625" style="299"/>
    <col min="14598" max="14599" width="0" style="299" hidden="1" customWidth="1"/>
    <col min="14600" max="14848" width="9.140625" style="299"/>
    <col min="14849" max="14849" width="6.5703125" style="299" customWidth="1"/>
    <col min="14850" max="14850" width="20.5703125" style="299" customWidth="1"/>
    <col min="14851" max="14851" width="13.85546875" style="299" customWidth="1"/>
    <col min="14852" max="14852" width="17.42578125" style="299" customWidth="1"/>
    <col min="14853" max="14853" width="9.140625" style="299"/>
    <col min="14854" max="14855" width="0" style="299" hidden="1" customWidth="1"/>
    <col min="14856" max="15104" width="9.140625" style="299"/>
    <col min="15105" max="15105" width="6.5703125" style="299" customWidth="1"/>
    <col min="15106" max="15106" width="20.5703125" style="299" customWidth="1"/>
    <col min="15107" max="15107" width="13.85546875" style="299" customWidth="1"/>
    <col min="15108" max="15108" width="17.42578125" style="299" customWidth="1"/>
    <col min="15109" max="15109" width="9.140625" style="299"/>
    <col min="15110" max="15111" width="0" style="299" hidden="1" customWidth="1"/>
    <col min="15112" max="15360" width="9.140625" style="299"/>
    <col min="15361" max="15361" width="6.5703125" style="299" customWidth="1"/>
    <col min="15362" max="15362" width="20.5703125" style="299" customWidth="1"/>
    <col min="15363" max="15363" width="13.85546875" style="299" customWidth="1"/>
    <col min="15364" max="15364" width="17.42578125" style="299" customWidth="1"/>
    <col min="15365" max="15365" width="9.140625" style="299"/>
    <col min="15366" max="15367" width="0" style="299" hidden="1" customWidth="1"/>
    <col min="15368" max="15616" width="9.140625" style="299"/>
    <col min="15617" max="15617" width="6.5703125" style="299" customWidth="1"/>
    <col min="15618" max="15618" width="20.5703125" style="299" customWidth="1"/>
    <col min="15619" max="15619" width="13.85546875" style="299" customWidth="1"/>
    <col min="15620" max="15620" width="17.42578125" style="299" customWidth="1"/>
    <col min="15621" max="15621" width="9.140625" style="299"/>
    <col min="15622" max="15623" width="0" style="299" hidden="1" customWidth="1"/>
    <col min="15624" max="15872" width="9.140625" style="299"/>
    <col min="15873" max="15873" width="6.5703125" style="299" customWidth="1"/>
    <col min="15874" max="15874" width="20.5703125" style="299" customWidth="1"/>
    <col min="15875" max="15875" width="13.85546875" style="299" customWidth="1"/>
    <col min="15876" max="15876" width="17.42578125" style="299" customWidth="1"/>
    <col min="15877" max="15877" width="9.140625" style="299"/>
    <col min="15878" max="15879" width="0" style="299" hidden="1" customWidth="1"/>
    <col min="15880" max="16128" width="9.140625" style="299"/>
    <col min="16129" max="16129" width="6.5703125" style="299" customWidth="1"/>
    <col min="16130" max="16130" width="20.5703125" style="299" customWidth="1"/>
    <col min="16131" max="16131" width="13.85546875" style="299" customWidth="1"/>
    <col min="16132" max="16132" width="17.42578125" style="299" customWidth="1"/>
    <col min="16133" max="16133" width="9.140625" style="299"/>
    <col min="16134" max="16135" width="0" style="299" hidden="1" customWidth="1"/>
    <col min="16136" max="16384" width="9.140625" style="299"/>
  </cols>
  <sheetData>
    <row r="1" spans="1:7" ht="18.75" x14ac:dyDescent="0.2">
      <c r="A1" s="301"/>
      <c r="B1" s="301"/>
      <c r="C1" s="301"/>
      <c r="D1" s="302"/>
    </row>
    <row r="2" spans="1:7" ht="18.75" x14ac:dyDescent="0.2">
      <c r="A2" s="301"/>
      <c r="B2" s="301"/>
      <c r="C2" s="301"/>
      <c r="D2" s="302"/>
    </row>
    <row r="3" spans="1:7" ht="15.75" x14ac:dyDescent="0.2">
      <c r="A3" s="403" t="s">
        <v>752</v>
      </c>
      <c r="B3" s="403"/>
      <c r="C3" s="403"/>
      <c r="D3" s="403"/>
    </row>
    <row r="4" spans="1:7" ht="15.75" x14ac:dyDescent="0.25">
      <c r="A4" s="404" t="s">
        <v>2165</v>
      </c>
      <c r="B4" s="404"/>
      <c r="C4" s="404"/>
      <c r="D4" s="404"/>
    </row>
    <row r="5" spans="1:7" ht="15.75" x14ac:dyDescent="0.25">
      <c r="A5" s="404" t="s">
        <v>754</v>
      </c>
      <c r="B5" s="404"/>
      <c r="C5" s="404"/>
      <c r="D5" s="404"/>
    </row>
    <row r="6" spans="1:7" ht="15.75" x14ac:dyDescent="0.25">
      <c r="A6" s="404" t="s">
        <v>891</v>
      </c>
      <c r="B6" s="404"/>
      <c r="C6" s="404"/>
      <c r="D6" s="404"/>
    </row>
    <row r="7" spans="1:7" ht="15.75" x14ac:dyDescent="0.25">
      <c r="B7" s="303"/>
      <c r="C7" s="304"/>
      <c r="D7" s="300"/>
    </row>
    <row r="8" spans="1:7" x14ac:dyDescent="0.2">
      <c r="A8" s="405" t="s">
        <v>4</v>
      </c>
      <c r="B8" s="406" t="s">
        <v>0</v>
      </c>
      <c r="C8" s="407" t="s">
        <v>1</v>
      </c>
      <c r="D8" s="408" t="s">
        <v>2</v>
      </c>
    </row>
    <row r="9" spans="1:7" x14ac:dyDescent="0.2">
      <c r="A9" s="405"/>
      <c r="B9" s="406"/>
      <c r="C9" s="407"/>
      <c r="D9" s="408"/>
      <c r="F9" s="305">
        <v>45200</v>
      </c>
    </row>
    <row r="10" spans="1:7" x14ac:dyDescent="0.2">
      <c r="A10" s="306"/>
      <c r="B10" s="307" t="s">
        <v>2166</v>
      </c>
      <c r="C10" s="308">
        <v>5544.6660657584007</v>
      </c>
      <c r="D10" s="308">
        <f>C10*1.2</f>
        <v>6653.599278910081</v>
      </c>
      <c r="F10" s="309">
        <v>4749.3943722281956</v>
      </c>
      <c r="G10" s="310">
        <f>C10/F10</f>
        <v>1.1674469692768639</v>
      </c>
    </row>
    <row r="11" spans="1:7" x14ac:dyDescent="0.2">
      <c r="A11" s="306"/>
      <c r="B11" s="307" t="s">
        <v>2167</v>
      </c>
      <c r="C11" s="308">
        <v>2659.4470139244982</v>
      </c>
      <c r="D11" s="308">
        <f>C11*1.2</f>
        <v>3191.3364167093978</v>
      </c>
      <c r="F11" s="309">
        <v>2287.1534959611608</v>
      </c>
      <c r="G11" s="310">
        <f t="shared" ref="G11:G69" si="0">C11/F11</f>
        <v>1.1627759215202491</v>
      </c>
    </row>
    <row r="12" spans="1:7" x14ac:dyDescent="0.2">
      <c r="A12" s="306"/>
      <c r="B12" s="307" t="s">
        <v>2168</v>
      </c>
      <c r="C12" s="308">
        <v>1725.3012851995256</v>
      </c>
      <c r="D12" s="308">
        <f>C12*1.2</f>
        <v>2070.3615422394305</v>
      </c>
      <c r="F12" s="309">
        <v>1482.1681121305814</v>
      </c>
      <c r="G12" s="310">
        <f t="shared" si="0"/>
        <v>1.1640388637962573</v>
      </c>
    </row>
    <row r="13" spans="1:7" x14ac:dyDescent="0.2">
      <c r="A13" s="306"/>
      <c r="B13" s="307" t="s">
        <v>2169</v>
      </c>
      <c r="C13" s="308">
        <v>5759.6102221495303</v>
      </c>
      <c r="D13" s="308">
        <f t="shared" ref="D13:D69" si="1">C13*1.2</f>
        <v>6911.5322665794365</v>
      </c>
      <c r="F13" s="309">
        <v>4880.7945985986044</v>
      </c>
      <c r="G13" s="310">
        <f t="shared" si="0"/>
        <v>1.1800558507016983</v>
      </c>
    </row>
    <row r="14" spans="1:7" x14ac:dyDescent="0.2">
      <c r="A14" s="306"/>
      <c r="B14" s="307" t="s">
        <v>2170</v>
      </c>
      <c r="C14" s="308">
        <v>2747.8052394732103</v>
      </c>
      <c r="D14" s="308">
        <f t="shared" si="1"/>
        <v>3297.3662873678522</v>
      </c>
      <c r="F14" s="309">
        <v>2335.9017876397688</v>
      </c>
      <c r="G14" s="310">
        <f t="shared" si="0"/>
        <v>1.1763359461485043</v>
      </c>
    </row>
    <row r="15" spans="1:7" x14ac:dyDescent="0.2">
      <c r="A15" s="306"/>
      <c r="B15" s="307" t="s">
        <v>2171</v>
      </c>
      <c r="C15" s="308">
        <v>1784.2067688986667</v>
      </c>
      <c r="D15" s="308">
        <f t="shared" si="1"/>
        <v>2141.0481226784</v>
      </c>
      <c r="F15" s="309">
        <v>1514.6669732496534</v>
      </c>
      <c r="G15" s="310">
        <f t="shared" si="0"/>
        <v>1.1779531741361779</v>
      </c>
    </row>
    <row r="16" spans="1:7" x14ac:dyDescent="0.2">
      <c r="A16" s="306"/>
      <c r="B16" s="307" t="s">
        <v>2172</v>
      </c>
      <c r="C16" s="308">
        <v>5882.7972025686249</v>
      </c>
      <c r="D16" s="308">
        <f t="shared" si="1"/>
        <v>7059.3566430823494</v>
      </c>
      <c r="F16" s="309">
        <v>5084.3777971875516</v>
      </c>
      <c r="G16" s="310">
        <f t="shared" si="0"/>
        <v>1.1570338470565116</v>
      </c>
    </row>
    <row r="17" spans="1:7" x14ac:dyDescent="0.2">
      <c r="A17" s="306"/>
      <c r="B17" s="307" t="s">
        <v>2173</v>
      </c>
      <c r="C17" s="308">
        <v>2871.5791711097563</v>
      </c>
      <c r="D17" s="308">
        <f t="shared" si="1"/>
        <v>3445.8950053317076</v>
      </c>
      <c r="F17" s="309">
        <v>2504.4578002405874</v>
      </c>
      <c r="G17" s="310">
        <f t="shared" si="0"/>
        <v>1.1465871658264324</v>
      </c>
    </row>
    <row r="18" spans="1:7" x14ac:dyDescent="0.2">
      <c r="A18" s="306"/>
      <c r="B18" s="307" t="s">
        <v>2174</v>
      </c>
      <c r="C18" s="308">
        <v>1826.5440452963644</v>
      </c>
      <c r="D18" s="308">
        <f t="shared" si="1"/>
        <v>2191.8528543556372</v>
      </c>
      <c r="F18" s="309">
        <v>1582.5723915835322</v>
      </c>
      <c r="G18" s="310">
        <f t="shared" si="0"/>
        <v>1.1541614494289973</v>
      </c>
    </row>
    <row r="19" spans="1:7" x14ac:dyDescent="0.2">
      <c r="A19" s="306"/>
      <c r="B19" s="307" t="s">
        <v>2175</v>
      </c>
      <c r="C19" s="308">
        <v>6054.8114851671662</v>
      </c>
      <c r="D19" s="308">
        <f t="shared" si="1"/>
        <v>7265.7737822005993</v>
      </c>
      <c r="F19" s="309">
        <v>5253.2307301900628</v>
      </c>
      <c r="G19" s="310">
        <f t="shared" si="0"/>
        <v>1.1525881493021919</v>
      </c>
    </row>
    <row r="20" spans="1:7" x14ac:dyDescent="0.2">
      <c r="A20" s="306"/>
      <c r="B20" s="307" t="s">
        <v>2176</v>
      </c>
      <c r="C20" s="308">
        <v>2914.5197236288795</v>
      </c>
      <c r="D20" s="308">
        <f t="shared" si="1"/>
        <v>3497.4236683546555</v>
      </c>
      <c r="F20" s="309">
        <v>2539.0716749420935</v>
      </c>
      <c r="G20" s="310">
        <f t="shared" si="0"/>
        <v>1.1478682356201499</v>
      </c>
    </row>
    <row r="21" spans="1:7" x14ac:dyDescent="0.2">
      <c r="A21" s="306"/>
      <c r="B21" s="307" t="s">
        <v>2177</v>
      </c>
      <c r="C21" s="308">
        <v>1895.3497583357798</v>
      </c>
      <c r="D21" s="308">
        <f t="shared" si="1"/>
        <v>2274.4197100029355</v>
      </c>
      <c r="F21" s="309">
        <v>1650.1135647845369</v>
      </c>
      <c r="G21" s="310">
        <f t="shared" si="0"/>
        <v>1.1486177671554774</v>
      </c>
    </row>
    <row r="22" spans="1:7" x14ac:dyDescent="0.2">
      <c r="A22" s="306"/>
      <c r="B22" s="307" t="s">
        <v>2178</v>
      </c>
      <c r="C22" s="308">
        <v>6735.0369178947612</v>
      </c>
      <c r="D22" s="308">
        <f t="shared" si="1"/>
        <v>8082.0443014737129</v>
      </c>
      <c r="F22" s="309">
        <v>5707.9421349417271</v>
      </c>
      <c r="G22" s="310">
        <f t="shared" si="0"/>
        <v>1.1799413446512663</v>
      </c>
    </row>
    <row r="23" spans="1:7" x14ac:dyDescent="0.2">
      <c r="A23" s="306"/>
      <c r="B23" s="307" t="s">
        <v>2179</v>
      </c>
      <c r="C23" s="308">
        <v>3254.032486937745</v>
      </c>
      <c r="D23" s="308">
        <f t="shared" si="1"/>
        <v>3904.8389843252939</v>
      </c>
      <c r="F23" s="309">
        <v>2765.8442814539749</v>
      </c>
      <c r="G23" s="310">
        <f t="shared" si="0"/>
        <v>1.1765060342540814</v>
      </c>
    </row>
    <row r="24" spans="1:7" x14ac:dyDescent="0.2">
      <c r="A24" s="306"/>
      <c r="B24" s="307" t="s">
        <v>2180</v>
      </c>
      <c r="C24" s="308">
        <v>2091.016361445651</v>
      </c>
      <c r="D24" s="308">
        <f t="shared" si="1"/>
        <v>2509.2196337347809</v>
      </c>
      <c r="F24" s="309">
        <v>1775.3247020707572</v>
      </c>
      <c r="G24" s="310">
        <f t="shared" si="0"/>
        <v>1.1778219268884547</v>
      </c>
    </row>
    <row r="25" spans="1:7" x14ac:dyDescent="0.2">
      <c r="A25" s="306"/>
      <c r="B25" s="307" t="s">
        <v>2181</v>
      </c>
      <c r="C25" s="308">
        <v>7108.1598110050691</v>
      </c>
      <c r="D25" s="308">
        <f t="shared" si="1"/>
        <v>8529.7917732060832</v>
      </c>
      <c r="F25" s="309">
        <v>6162.6556922374084</v>
      </c>
      <c r="G25" s="310">
        <f t="shared" si="0"/>
        <v>1.1534247840518876</v>
      </c>
    </row>
    <row r="26" spans="1:7" x14ac:dyDescent="0.2">
      <c r="A26" s="306"/>
      <c r="B26" s="307" t="s">
        <v>2182</v>
      </c>
      <c r="C26" s="308">
        <v>3500.8619505328988</v>
      </c>
      <c r="D26" s="308">
        <f t="shared" si="1"/>
        <v>4201.0343406394786</v>
      </c>
      <c r="F26" s="309">
        <v>3059.8989452018159</v>
      </c>
      <c r="G26" s="310">
        <f t="shared" si="0"/>
        <v>1.1441103164607938</v>
      </c>
    </row>
    <row r="27" spans="1:7" x14ac:dyDescent="0.2">
      <c r="A27" s="306"/>
      <c r="B27" s="307" t="s">
        <v>2183</v>
      </c>
      <c r="C27" s="308">
        <v>2215.3906591490872</v>
      </c>
      <c r="D27" s="308">
        <f t="shared" si="1"/>
        <v>2658.4687909789045</v>
      </c>
      <c r="F27" s="309">
        <v>1926.8958878359842</v>
      </c>
      <c r="G27" s="310">
        <f t="shared" si="0"/>
        <v>1.1497199579563686</v>
      </c>
    </row>
    <row r="28" spans="1:7" x14ac:dyDescent="0.2">
      <c r="A28" s="306"/>
      <c r="B28" s="307" t="s">
        <v>2184</v>
      </c>
      <c r="C28" s="308">
        <v>7563.8049820031983</v>
      </c>
      <c r="D28" s="308">
        <f t="shared" si="1"/>
        <v>9076.565978403838</v>
      </c>
      <c r="F28" s="309">
        <v>6585.7368827741593</v>
      </c>
      <c r="G28" s="310">
        <f t="shared" si="0"/>
        <v>1.1485130846613842</v>
      </c>
    </row>
    <row r="29" spans="1:7" x14ac:dyDescent="0.2">
      <c r="A29" s="306"/>
      <c r="B29" s="307" t="s">
        <v>2185</v>
      </c>
      <c r="C29" s="308">
        <v>3692.3790727887599</v>
      </c>
      <c r="D29" s="308">
        <f t="shared" si="1"/>
        <v>4430.8548873465115</v>
      </c>
      <c r="F29" s="309">
        <v>3236.4378915429293</v>
      </c>
      <c r="G29" s="310">
        <f t="shared" si="0"/>
        <v>1.14087746977541</v>
      </c>
    </row>
    <row r="30" spans="1:7" x14ac:dyDescent="0.2">
      <c r="A30" s="306"/>
      <c r="B30" s="307" t="s">
        <v>2186</v>
      </c>
      <c r="C30" s="308">
        <v>2343.0687406529946</v>
      </c>
      <c r="D30" s="308">
        <f t="shared" si="1"/>
        <v>2811.6824887835933</v>
      </c>
      <c r="F30" s="309">
        <v>2044.5885187300596</v>
      </c>
      <c r="G30" s="310">
        <f t="shared" si="0"/>
        <v>1.1459854729636885</v>
      </c>
    </row>
    <row r="31" spans="1:7" x14ac:dyDescent="0.2">
      <c r="A31" s="306"/>
      <c r="B31" s="307" t="s">
        <v>2187</v>
      </c>
      <c r="C31" s="308">
        <v>7926.8596144352287</v>
      </c>
      <c r="D31" s="308">
        <f t="shared" si="1"/>
        <v>9512.2315373222737</v>
      </c>
      <c r="F31" s="309">
        <v>6935.7533720467782</v>
      </c>
      <c r="G31" s="310">
        <f t="shared" si="0"/>
        <v>1.1428981379849683</v>
      </c>
    </row>
    <row r="32" spans="1:7" x14ac:dyDescent="0.2">
      <c r="A32" s="306"/>
      <c r="B32" s="307" t="s">
        <v>2188</v>
      </c>
      <c r="C32" s="308">
        <v>3849.9438352079778</v>
      </c>
      <c r="D32" s="308">
        <f t="shared" si="1"/>
        <v>4619.9326022495734</v>
      </c>
      <c r="F32" s="309">
        <v>3379.7499000065</v>
      </c>
      <c r="G32" s="310">
        <f t="shared" si="0"/>
        <v>1.1391209258414576</v>
      </c>
    </row>
    <row r="33" spans="1:7" x14ac:dyDescent="0.2">
      <c r="A33" s="306"/>
      <c r="B33" s="307" t="s">
        <v>2189</v>
      </c>
      <c r="C33" s="308">
        <v>2488.2905936258062</v>
      </c>
      <c r="D33" s="308">
        <f t="shared" si="1"/>
        <v>2985.9487123509675</v>
      </c>
      <c r="F33" s="309">
        <v>2184.5951144391079</v>
      </c>
      <c r="G33" s="310">
        <f t="shared" si="0"/>
        <v>1.1390168261292077</v>
      </c>
    </row>
    <row r="34" spans="1:7" x14ac:dyDescent="0.2">
      <c r="A34" s="306"/>
      <c r="B34" s="307" t="s">
        <v>2190</v>
      </c>
      <c r="C34" s="308">
        <v>8070.3835305518332</v>
      </c>
      <c r="D34" s="308">
        <f t="shared" si="1"/>
        <v>9684.4602366622003</v>
      </c>
      <c r="F34" s="309">
        <v>6970.674624688927</v>
      </c>
      <c r="G34" s="310">
        <f t="shared" si="0"/>
        <v>1.1577621916202956</v>
      </c>
    </row>
    <row r="35" spans="1:7" x14ac:dyDescent="0.2">
      <c r="A35" s="306"/>
      <c r="B35" s="307" t="s">
        <v>2191</v>
      </c>
      <c r="C35" s="308">
        <v>4098.5496122763398</v>
      </c>
      <c r="D35" s="308">
        <f t="shared" si="1"/>
        <v>4918.2595347316073</v>
      </c>
      <c r="F35" s="309">
        <v>3542.9198093731766</v>
      </c>
      <c r="G35" s="310">
        <f t="shared" si="0"/>
        <v>1.1568282187570784</v>
      </c>
    </row>
    <row r="36" spans="1:7" x14ac:dyDescent="0.2">
      <c r="A36" s="306"/>
      <c r="B36" s="307" t="s">
        <v>2192</v>
      </c>
      <c r="C36" s="308">
        <v>2503.02249642262</v>
      </c>
      <c r="D36" s="308">
        <f t="shared" si="1"/>
        <v>3003.626995707144</v>
      </c>
      <c r="F36" s="309">
        <v>2170.7917529121137</v>
      </c>
      <c r="G36" s="310">
        <f t="shared" si="0"/>
        <v>1.1530458843253018</v>
      </c>
    </row>
    <row r="37" spans="1:7" x14ac:dyDescent="0.2">
      <c r="A37" s="306"/>
      <c r="B37" s="307" t="s">
        <v>2193</v>
      </c>
      <c r="C37" s="308">
        <v>8704.7177239887842</v>
      </c>
      <c r="D37" s="308">
        <f t="shared" si="1"/>
        <v>10445.66126878654</v>
      </c>
      <c r="F37" s="309">
        <v>7566.6740001496719</v>
      </c>
      <c r="G37" s="310">
        <f t="shared" si="0"/>
        <v>1.150402108484732</v>
      </c>
    </row>
    <row r="38" spans="1:7" x14ac:dyDescent="0.2">
      <c r="A38" s="306"/>
      <c r="B38" s="307" t="s">
        <v>2194</v>
      </c>
      <c r="C38" s="308">
        <v>4399.0237039043695</v>
      </c>
      <c r="D38" s="308">
        <f t="shared" si="1"/>
        <v>5278.8284446852431</v>
      </c>
      <c r="F38" s="309">
        <v>3825.2353030124768</v>
      </c>
      <c r="G38" s="310">
        <f t="shared" si="0"/>
        <v>1.1500008118298026</v>
      </c>
    </row>
    <row r="39" spans="1:7" x14ac:dyDescent="0.2">
      <c r="A39" s="306"/>
      <c r="B39" s="307" t="s">
        <v>2195</v>
      </c>
      <c r="C39" s="308">
        <v>2708.0530581460507</v>
      </c>
      <c r="D39" s="308">
        <f t="shared" si="1"/>
        <v>3249.6636697752606</v>
      </c>
      <c r="F39" s="309">
        <v>2365.2145275010776</v>
      </c>
      <c r="G39" s="310">
        <f t="shared" si="0"/>
        <v>1.1449502895651469</v>
      </c>
    </row>
    <row r="40" spans="1:7" x14ac:dyDescent="0.2">
      <c r="A40" s="306"/>
      <c r="B40" s="307" t="s">
        <v>2196</v>
      </c>
      <c r="C40" s="308">
        <v>9623.5878278261061</v>
      </c>
      <c r="D40" s="308">
        <f t="shared" si="1"/>
        <v>11548.305393391327</v>
      </c>
      <c r="F40" s="309">
        <v>8389.668939235773</v>
      </c>
      <c r="G40" s="310">
        <f t="shared" si="0"/>
        <v>1.1470759928105974</v>
      </c>
    </row>
    <row r="41" spans="1:7" x14ac:dyDescent="0.2">
      <c r="A41" s="306"/>
      <c r="B41" s="307" t="s">
        <v>2197</v>
      </c>
      <c r="C41" s="308">
        <v>4639.2505074201408</v>
      </c>
      <c r="D41" s="308">
        <f t="shared" si="1"/>
        <v>5567.1006089041684</v>
      </c>
      <c r="F41" s="309">
        <v>4056.8349987180977</v>
      </c>
      <c r="G41" s="310">
        <f t="shared" si="0"/>
        <v>1.1435640120650896</v>
      </c>
    </row>
    <row r="42" spans="1:7" x14ac:dyDescent="0.2">
      <c r="A42" s="306"/>
      <c r="B42" s="307" t="s">
        <v>2198</v>
      </c>
      <c r="C42" s="308">
        <v>3025.1163427726237</v>
      </c>
      <c r="D42" s="308">
        <f t="shared" si="1"/>
        <v>3630.1396113271485</v>
      </c>
      <c r="F42" s="309">
        <v>2651.8629465276081</v>
      </c>
      <c r="G42" s="310">
        <f t="shared" si="0"/>
        <v>1.1407513901628135</v>
      </c>
    </row>
    <row r="43" spans="1:7" x14ac:dyDescent="0.2">
      <c r="A43" s="306"/>
      <c r="B43" s="307" t="s">
        <v>2199</v>
      </c>
      <c r="C43" s="308">
        <v>10569.447560622119</v>
      </c>
      <c r="D43" s="308">
        <f t="shared" si="1"/>
        <v>12683.337072746543</v>
      </c>
      <c r="F43" s="309">
        <v>9215.7461781135189</v>
      </c>
      <c r="G43" s="310">
        <f t="shared" si="0"/>
        <v>1.1468900462692329</v>
      </c>
    </row>
    <row r="44" spans="1:7" x14ac:dyDescent="0.2">
      <c r="A44" s="306"/>
      <c r="B44" s="307" t="s">
        <v>2200</v>
      </c>
      <c r="C44" s="308">
        <v>5112.6847073797489</v>
      </c>
      <c r="D44" s="308">
        <f t="shared" si="1"/>
        <v>6135.2216488556987</v>
      </c>
      <c r="F44" s="309">
        <v>4470.4550026793713</v>
      </c>
      <c r="G44" s="310">
        <f t="shared" si="0"/>
        <v>1.1436609258599979</v>
      </c>
    </row>
    <row r="45" spans="1:7" x14ac:dyDescent="0.2">
      <c r="A45" s="306"/>
      <c r="B45" s="307" t="s">
        <v>2201</v>
      </c>
      <c r="C45" s="308">
        <v>3048.9174286314683</v>
      </c>
      <c r="D45" s="308">
        <f t="shared" si="1"/>
        <v>3658.700914357762</v>
      </c>
      <c r="F45" s="309">
        <v>2654.9781659714617</v>
      </c>
      <c r="G45" s="310">
        <f t="shared" si="0"/>
        <v>1.1483775903354232</v>
      </c>
    </row>
    <row r="46" spans="1:7" x14ac:dyDescent="0.2">
      <c r="A46" s="306"/>
      <c r="B46" s="307" t="s">
        <v>2202</v>
      </c>
      <c r="C46" s="308">
        <v>9298.1606748446375</v>
      </c>
      <c r="D46" s="308">
        <f t="shared" si="1"/>
        <v>11157.792809813565</v>
      </c>
      <c r="F46" s="309">
        <v>8064.6873923694111</v>
      </c>
      <c r="G46" s="310">
        <f t="shared" si="0"/>
        <v>1.1529474389351166</v>
      </c>
    </row>
    <row r="47" spans="1:7" x14ac:dyDescent="0.2">
      <c r="A47" s="306"/>
      <c r="B47" s="307" t="s">
        <v>2203</v>
      </c>
      <c r="C47" s="308">
        <v>4445.5076897831368</v>
      </c>
      <c r="D47" s="308">
        <f t="shared" si="1"/>
        <v>5334.6092277397638</v>
      </c>
      <c r="F47" s="309">
        <v>3855.536421589512</v>
      </c>
      <c r="G47" s="310">
        <f t="shared" si="0"/>
        <v>1.1530192439345182</v>
      </c>
    </row>
    <row r="48" spans="1:7" x14ac:dyDescent="0.2">
      <c r="A48" s="306"/>
      <c r="B48" s="307" t="s">
        <v>2204</v>
      </c>
      <c r="C48" s="308">
        <v>2855.9817233194995</v>
      </c>
      <c r="D48" s="308">
        <f t="shared" si="1"/>
        <v>3427.1780679833992</v>
      </c>
      <c r="F48" s="309">
        <v>2481.6211722133548</v>
      </c>
      <c r="G48" s="310">
        <f t="shared" si="0"/>
        <v>1.1508532226021642</v>
      </c>
    </row>
    <row r="49" spans="1:7" x14ac:dyDescent="0.2">
      <c r="A49" s="306"/>
      <c r="B49" s="307" t="s">
        <v>2205</v>
      </c>
      <c r="C49" s="308">
        <v>10312.501219767146</v>
      </c>
      <c r="D49" s="308">
        <f t="shared" si="1"/>
        <v>12375.001463720575</v>
      </c>
      <c r="F49" s="309">
        <v>9022.1199253307823</v>
      </c>
      <c r="G49" s="310">
        <f t="shared" si="0"/>
        <v>1.1430241789197957</v>
      </c>
    </row>
    <row r="50" spans="1:7" x14ac:dyDescent="0.2">
      <c r="A50" s="306"/>
      <c r="B50" s="307" t="s">
        <v>2206</v>
      </c>
      <c r="C50" s="308">
        <v>4978.0705468184597</v>
      </c>
      <c r="D50" s="308">
        <f t="shared" si="1"/>
        <v>5973.6846561821512</v>
      </c>
      <c r="F50" s="309">
        <v>4359.178597227713</v>
      </c>
      <c r="G50" s="310">
        <f t="shared" si="0"/>
        <v>1.141974442153928</v>
      </c>
    </row>
    <row r="51" spans="1:7" x14ac:dyDescent="0.2">
      <c r="A51" s="306"/>
      <c r="B51" s="307" t="s">
        <v>2207</v>
      </c>
      <c r="C51" s="308">
        <v>3227.9520177257623</v>
      </c>
      <c r="D51" s="308">
        <f t="shared" si="1"/>
        <v>3873.5424212709145</v>
      </c>
      <c r="F51" s="309">
        <v>2833.9998954104972</v>
      </c>
      <c r="G51" s="310">
        <f t="shared" si="0"/>
        <v>1.1390092226020363</v>
      </c>
    </row>
    <row r="52" spans="1:7" x14ac:dyDescent="0.2">
      <c r="A52" s="306"/>
      <c r="B52" s="307" t="s">
        <v>2208</v>
      </c>
      <c r="C52" s="308">
        <v>11816.844744289758</v>
      </c>
      <c r="D52" s="308">
        <f t="shared" si="1"/>
        <v>14180.213693147709</v>
      </c>
      <c r="F52" s="309">
        <v>10308.760054140679</v>
      </c>
      <c r="G52" s="310">
        <f t="shared" si="0"/>
        <v>1.1462915697163145</v>
      </c>
    </row>
    <row r="53" spans="1:7" x14ac:dyDescent="0.2">
      <c r="A53" s="306"/>
      <c r="B53" s="307" t="s">
        <v>2209</v>
      </c>
      <c r="C53" s="308">
        <v>5716.5977801856179</v>
      </c>
      <c r="D53" s="308">
        <f t="shared" si="1"/>
        <v>6859.9173362227411</v>
      </c>
      <c r="F53" s="309">
        <v>4990.9987814683591</v>
      </c>
      <c r="G53" s="310">
        <f t="shared" si="0"/>
        <v>1.1453815219132926</v>
      </c>
    </row>
    <row r="54" spans="1:7" x14ac:dyDescent="0.2">
      <c r="A54" s="306"/>
      <c r="B54" s="307" t="s">
        <v>2210</v>
      </c>
      <c r="C54" s="308">
        <v>3711.2071540410989</v>
      </c>
      <c r="D54" s="308">
        <f t="shared" si="1"/>
        <v>4453.4485848493186</v>
      </c>
      <c r="F54" s="309">
        <v>3247.5467647947294</v>
      </c>
      <c r="G54" s="310">
        <f t="shared" si="0"/>
        <v>1.1427725057796594</v>
      </c>
    </row>
    <row r="55" spans="1:7" x14ac:dyDescent="0.2">
      <c r="A55" s="306"/>
      <c r="B55" s="307" t="s">
        <v>2211</v>
      </c>
      <c r="C55" s="308">
        <v>13730.104285598885</v>
      </c>
      <c r="D55" s="308">
        <f t="shared" si="1"/>
        <v>16476.125142718662</v>
      </c>
      <c r="F55" s="309">
        <v>12152.341324537914</v>
      </c>
      <c r="G55" s="310">
        <f t="shared" si="0"/>
        <v>1.1298320149941119</v>
      </c>
    </row>
    <row r="56" spans="1:7" x14ac:dyDescent="0.2">
      <c r="A56" s="306"/>
      <c r="B56" s="307" t="s">
        <v>2212</v>
      </c>
      <c r="C56" s="308">
        <v>6562.3822340658089</v>
      </c>
      <c r="D56" s="308">
        <f t="shared" si="1"/>
        <v>7874.8586808789705</v>
      </c>
      <c r="F56" s="309">
        <v>5807.9692168069341</v>
      </c>
      <c r="G56" s="310">
        <f t="shared" si="0"/>
        <v>1.1298927368753566</v>
      </c>
    </row>
    <row r="57" spans="1:7" x14ac:dyDescent="0.2">
      <c r="A57" s="306"/>
      <c r="B57" s="307" t="s">
        <v>2213</v>
      </c>
      <c r="C57" s="308">
        <v>4201.1665787783104</v>
      </c>
      <c r="D57" s="308">
        <f t="shared" si="1"/>
        <v>5041.3998945339727</v>
      </c>
      <c r="F57" s="309">
        <v>3722.313588447083</v>
      </c>
      <c r="G57" s="310">
        <f t="shared" si="0"/>
        <v>1.1286439143164724</v>
      </c>
    </row>
    <row r="58" spans="1:7" x14ac:dyDescent="0.2">
      <c r="A58" s="306"/>
      <c r="B58" s="307" t="s">
        <v>2214</v>
      </c>
      <c r="C58" s="308">
        <v>16680.128671252834</v>
      </c>
      <c r="D58" s="308">
        <f t="shared" si="1"/>
        <v>20016.154405503399</v>
      </c>
      <c r="F58" s="309">
        <v>14192.56769158594</v>
      </c>
      <c r="G58" s="310">
        <f t="shared" si="0"/>
        <v>1.1752720884425758</v>
      </c>
    </row>
    <row r="59" spans="1:7" x14ac:dyDescent="0.2">
      <c r="A59" s="306"/>
      <c r="B59" s="307" t="s">
        <v>2215</v>
      </c>
      <c r="C59" s="308">
        <v>7902.197937205081</v>
      </c>
      <c r="D59" s="308">
        <f t="shared" si="1"/>
        <v>9482.6375246460975</v>
      </c>
      <c r="F59" s="309">
        <v>6707.28721059292</v>
      </c>
      <c r="G59" s="310">
        <f t="shared" si="0"/>
        <v>1.1781511196844263</v>
      </c>
    </row>
    <row r="60" spans="1:7" x14ac:dyDescent="0.2">
      <c r="A60" s="306"/>
      <c r="B60" s="307" t="s">
        <v>2216</v>
      </c>
      <c r="C60" s="308">
        <v>5079.4234405058387</v>
      </c>
      <c r="D60" s="308">
        <f t="shared" si="1"/>
        <v>6095.3081286070064</v>
      </c>
      <c r="F60" s="309">
        <v>4317.0794712020988</v>
      </c>
      <c r="G60" s="310">
        <f t="shared" si="0"/>
        <v>1.1765878933638123</v>
      </c>
    </row>
    <row r="61" spans="1:7" x14ac:dyDescent="0.2">
      <c r="A61" s="306"/>
      <c r="B61" s="307" t="s">
        <v>2217</v>
      </c>
      <c r="C61" s="308">
        <v>17430.486394135329</v>
      </c>
      <c r="D61" s="308">
        <f t="shared" si="1"/>
        <v>20916.583672962395</v>
      </c>
      <c r="F61" s="309">
        <v>15026.91161660637</v>
      </c>
      <c r="G61" s="310">
        <f t="shared" si="0"/>
        <v>1.1599513485440844</v>
      </c>
    </row>
    <row r="62" spans="1:7" x14ac:dyDescent="0.2">
      <c r="A62" s="306"/>
      <c r="B62" s="307" t="s">
        <v>2218</v>
      </c>
      <c r="C62" s="308">
        <v>8277.3767986463317</v>
      </c>
      <c r="D62" s="308">
        <f t="shared" si="1"/>
        <v>9932.8521583755974</v>
      </c>
      <c r="F62" s="309">
        <v>7124.459173103136</v>
      </c>
      <c r="G62" s="310">
        <f t="shared" si="0"/>
        <v>1.1618252835100507</v>
      </c>
    </row>
    <row r="63" spans="1:7" x14ac:dyDescent="0.2">
      <c r="A63" s="306"/>
      <c r="B63" s="307" t="s">
        <v>2219</v>
      </c>
      <c r="C63" s="308">
        <v>5103.1937294268264</v>
      </c>
      <c r="D63" s="308">
        <f t="shared" si="1"/>
        <v>6123.8324753121915</v>
      </c>
      <c r="F63" s="309">
        <v>4373.9869225299963</v>
      </c>
      <c r="G63" s="310">
        <f t="shared" si="0"/>
        <v>1.1667144460676722</v>
      </c>
    </row>
    <row r="64" spans="1:7" x14ac:dyDescent="0.2">
      <c r="A64" s="306"/>
      <c r="B64" s="307" t="s">
        <v>2220</v>
      </c>
      <c r="C64" s="308">
        <v>20170.919902526643</v>
      </c>
      <c r="D64" s="308">
        <f t="shared" si="1"/>
        <v>24205.10388303197</v>
      </c>
      <c r="F64" s="309">
        <v>17699.170367418115</v>
      </c>
      <c r="G64" s="310">
        <f t="shared" si="0"/>
        <v>1.1396534122107045</v>
      </c>
    </row>
    <row r="65" spans="1:7" x14ac:dyDescent="0.2">
      <c r="A65" s="306"/>
      <c r="B65" s="307" t="s">
        <v>2221</v>
      </c>
      <c r="C65" s="308">
        <v>9621.060929721134</v>
      </c>
      <c r="D65" s="308">
        <f t="shared" si="1"/>
        <v>11545.273115665361</v>
      </c>
      <c r="F65" s="309">
        <v>8430.0629642065142</v>
      </c>
      <c r="G65" s="310">
        <f t="shared" si="0"/>
        <v>1.141279842223186</v>
      </c>
    </row>
    <row r="66" spans="1:7" x14ac:dyDescent="0.2">
      <c r="A66" s="306"/>
      <c r="B66" s="307" t="s">
        <v>2222</v>
      </c>
      <c r="C66" s="308">
        <v>6042.4887679731537</v>
      </c>
      <c r="D66" s="308">
        <f t="shared" si="1"/>
        <v>7250.9865215677846</v>
      </c>
      <c r="F66" s="309">
        <v>5233.8452020788</v>
      </c>
      <c r="G66" s="310">
        <f t="shared" si="0"/>
        <v>1.1545027670235974</v>
      </c>
    </row>
    <row r="67" spans="1:7" x14ac:dyDescent="0.2">
      <c r="A67" s="307"/>
      <c r="B67" s="307" t="s">
        <v>2223</v>
      </c>
      <c r="C67" s="308">
        <v>20482.734543370294</v>
      </c>
      <c r="D67" s="308">
        <f t="shared" si="1"/>
        <v>24579.281452044354</v>
      </c>
      <c r="F67" s="309">
        <v>18047.48716872701</v>
      </c>
      <c r="G67" s="310">
        <f t="shared" si="0"/>
        <v>1.1349355371125085</v>
      </c>
    </row>
    <row r="68" spans="1:7" x14ac:dyDescent="0.2">
      <c r="A68" s="307"/>
      <c r="B68" s="307" t="s">
        <v>2224</v>
      </c>
      <c r="C68" s="308">
        <v>10343.289474490919</v>
      </c>
      <c r="D68" s="308">
        <f t="shared" si="1"/>
        <v>12411.947369389103</v>
      </c>
      <c r="F68" s="309">
        <v>9178.9589247074055</v>
      </c>
      <c r="G68" s="310">
        <f t="shared" si="0"/>
        <v>1.1268477786352693</v>
      </c>
    </row>
    <row r="69" spans="1:7" x14ac:dyDescent="0.2">
      <c r="A69" s="307"/>
      <c r="B69" s="307" t="s">
        <v>2225</v>
      </c>
      <c r="C69" s="308">
        <v>6406.0405886323242</v>
      </c>
      <c r="D69" s="308">
        <f t="shared" si="1"/>
        <v>7687.2487063587887</v>
      </c>
      <c r="F69" s="309">
        <v>5597.3631140212601</v>
      </c>
      <c r="G69" s="310">
        <f t="shared" si="0"/>
        <v>1.1444747210673802</v>
      </c>
    </row>
  </sheetData>
  <mergeCells count="8">
    <mergeCell ref="A3:D3"/>
    <mergeCell ref="A4:D4"/>
    <mergeCell ref="A5:D5"/>
    <mergeCell ref="A6:D6"/>
    <mergeCell ref="A8:A9"/>
    <mergeCell ref="B8:B9"/>
    <mergeCell ref="C8:C9"/>
    <mergeCell ref="D8:D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55"/>
  <sheetViews>
    <sheetView topLeftCell="C1" zoomScaleNormal="100" workbookViewId="0">
      <selection activeCell="C553" sqref="C553:G556"/>
    </sheetView>
  </sheetViews>
  <sheetFormatPr defaultRowHeight="15.75" x14ac:dyDescent="0.25"/>
  <cols>
    <col min="1" max="1" width="5.85546875" style="176" customWidth="1"/>
    <col min="2" max="2" width="8.85546875" style="176" customWidth="1"/>
    <col min="3" max="3" width="5.85546875" style="176" customWidth="1"/>
    <col min="4" max="4" width="33.140625" style="176" customWidth="1"/>
    <col min="5" max="5" width="10.140625" style="176" customWidth="1"/>
    <col min="6" max="9" width="18.85546875" style="177" customWidth="1"/>
    <col min="10" max="10" width="9.140625" style="176"/>
    <col min="11" max="11" width="16" style="176" customWidth="1"/>
    <col min="12" max="12" width="19.28515625" style="179" customWidth="1"/>
    <col min="13" max="13" width="9.140625" style="176"/>
    <col min="14" max="14" width="16" style="176" customWidth="1"/>
    <col min="15" max="15" width="19.28515625" style="179" customWidth="1"/>
    <col min="16" max="17" width="9.140625" style="176"/>
    <col min="18" max="18" width="9.5703125" style="176" bestFit="1" customWidth="1"/>
    <col min="19" max="16384" width="9.140625" style="176"/>
  </cols>
  <sheetData>
    <row r="2" spans="3:19" x14ac:dyDescent="0.25">
      <c r="C2" s="325" t="s">
        <v>752</v>
      </c>
      <c r="D2" s="325"/>
      <c r="E2" s="325"/>
      <c r="F2" s="325"/>
      <c r="G2" s="325"/>
      <c r="H2" s="180"/>
      <c r="I2" s="180"/>
    </row>
    <row r="3" spans="3:19" x14ac:dyDescent="0.25">
      <c r="C3" s="325" t="s">
        <v>972</v>
      </c>
      <c r="D3" s="325"/>
      <c r="E3" s="325"/>
      <c r="F3" s="325"/>
      <c r="G3" s="325"/>
      <c r="H3" s="180"/>
      <c r="I3" s="180"/>
    </row>
    <row r="4" spans="3:19" x14ac:dyDescent="0.25">
      <c r="C4" s="325" t="s">
        <v>754</v>
      </c>
      <c r="D4" s="325"/>
      <c r="E4" s="325"/>
      <c r="F4" s="325"/>
      <c r="G4" s="325"/>
      <c r="H4" s="180"/>
      <c r="I4" s="180"/>
    </row>
    <row r="5" spans="3:19" x14ac:dyDescent="0.25">
      <c r="C5" s="325" t="s">
        <v>8</v>
      </c>
      <c r="D5" s="325"/>
      <c r="E5" s="325"/>
      <c r="F5" s="325"/>
      <c r="G5" s="325"/>
      <c r="H5" s="180"/>
      <c r="I5" s="180"/>
    </row>
    <row r="7" spans="3:19" ht="18" customHeight="1" x14ac:dyDescent="0.25">
      <c r="F7" s="181"/>
      <c r="G7" s="178" t="s">
        <v>1507</v>
      </c>
      <c r="H7" s="178"/>
      <c r="I7" s="178"/>
    </row>
    <row r="8" spans="3:19" s="184" customFormat="1" ht="45.75" customHeight="1" x14ac:dyDescent="0.25">
      <c r="C8" s="326" t="s">
        <v>4</v>
      </c>
      <c r="D8" s="182" t="s">
        <v>0</v>
      </c>
      <c r="E8" s="326" t="s">
        <v>973</v>
      </c>
      <c r="F8" s="328" t="s">
        <v>974</v>
      </c>
      <c r="G8" s="328" t="s">
        <v>975</v>
      </c>
      <c r="H8" s="183"/>
      <c r="I8" s="183"/>
      <c r="L8" s="185"/>
      <c r="O8" s="185"/>
    </row>
    <row r="9" spans="3:19" x14ac:dyDescent="0.25">
      <c r="C9" s="327"/>
      <c r="D9" s="186" t="s">
        <v>976</v>
      </c>
      <c r="E9" s="327"/>
      <c r="F9" s="328"/>
      <c r="G9" s="328"/>
      <c r="H9" s="183"/>
      <c r="I9" s="183"/>
    </row>
    <row r="10" spans="3:19" s="191" customFormat="1" x14ac:dyDescent="0.25">
      <c r="C10" s="187">
        <v>1</v>
      </c>
      <c r="D10" s="187" t="s">
        <v>1411</v>
      </c>
      <c r="E10" s="188">
        <v>0.62594000000000005</v>
      </c>
      <c r="F10" s="189">
        <v>5154.4578580432508</v>
      </c>
      <c r="G10" s="189">
        <v>6185.35</v>
      </c>
      <c r="H10" s="190"/>
      <c r="I10" s="190"/>
      <c r="K10" s="192"/>
      <c r="L10" s="192"/>
      <c r="N10" s="192"/>
      <c r="O10" s="192"/>
      <c r="R10" s="192"/>
      <c r="S10" s="192"/>
    </row>
    <row r="11" spans="3:19" s="191" customFormat="1" x14ac:dyDescent="0.25">
      <c r="C11" s="187">
        <v>2</v>
      </c>
      <c r="D11" s="187" t="s">
        <v>1412</v>
      </c>
      <c r="E11" s="188">
        <v>0.62594000000000005</v>
      </c>
      <c r="F11" s="189">
        <v>5154.4578580432508</v>
      </c>
      <c r="G11" s="189">
        <v>6185.35</v>
      </c>
      <c r="H11" s="190"/>
      <c r="I11" s="190"/>
      <c r="K11" s="192"/>
      <c r="L11" s="192"/>
      <c r="N11" s="192"/>
      <c r="O11" s="192"/>
      <c r="R11" s="192"/>
      <c r="S11" s="192"/>
    </row>
    <row r="12" spans="3:19" s="191" customFormat="1" x14ac:dyDescent="0.25">
      <c r="C12" s="187">
        <v>3</v>
      </c>
      <c r="D12" s="189" t="s">
        <v>1413</v>
      </c>
      <c r="E12" s="188">
        <v>0.62594000000000005</v>
      </c>
      <c r="F12" s="189">
        <v>5154.4578580432508</v>
      </c>
      <c r="G12" s="189">
        <v>6185.35</v>
      </c>
      <c r="H12" s="190"/>
      <c r="I12" s="190"/>
      <c r="K12" s="192"/>
      <c r="L12" s="192"/>
      <c r="N12" s="192"/>
      <c r="O12" s="192"/>
      <c r="R12" s="192"/>
      <c r="S12" s="192"/>
    </row>
    <row r="13" spans="3:19" s="191" customFormat="1" x14ac:dyDescent="0.25">
      <c r="C13" s="187">
        <v>4</v>
      </c>
      <c r="D13" s="187" t="s">
        <v>1414</v>
      </c>
      <c r="E13" s="188">
        <v>0.62594000000000005</v>
      </c>
      <c r="F13" s="189">
        <v>5154.4578580432508</v>
      </c>
      <c r="G13" s="189">
        <v>6185.35</v>
      </c>
      <c r="H13" s="190"/>
      <c r="I13" s="190"/>
      <c r="K13" s="192"/>
      <c r="L13" s="192"/>
      <c r="N13" s="192"/>
      <c r="O13" s="192"/>
      <c r="R13" s="192"/>
      <c r="S13" s="192"/>
    </row>
    <row r="14" spans="3:19" s="191" customFormat="1" x14ac:dyDescent="0.25">
      <c r="C14" s="187">
        <v>5</v>
      </c>
      <c r="D14" s="187" t="s">
        <v>1415</v>
      </c>
      <c r="E14" s="188">
        <v>0.62594000000000005</v>
      </c>
      <c r="F14" s="189">
        <v>5154.4578580432508</v>
      </c>
      <c r="G14" s="189">
        <v>6185.35</v>
      </c>
      <c r="H14" s="190"/>
      <c r="I14" s="190"/>
      <c r="K14" s="192"/>
      <c r="L14" s="192"/>
      <c r="N14" s="192"/>
      <c r="O14" s="192"/>
      <c r="R14" s="192"/>
      <c r="S14" s="192"/>
    </row>
    <row r="15" spans="3:19" s="191" customFormat="1" x14ac:dyDescent="0.25">
      <c r="C15" s="187">
        <v>6</v>
      </c>
      <c r="D15" s="187" t="s">
        <v>1416</v>
      </c>
      <c r="E15" s="188">
        <v>0.62594000000000005</v>
      </c>
      <c r="F15" s="189">
        <v>5154.4578580432508</v>
      </c>
      <c r="G15" s="189">
        <v>6185.35</v>
      </c>
      <c r="H15" s="190"/>
      <c r="I15" s="190"/>
      <c r="K15" s="192"/>
      <c r="L15" s="192"/>
      <c r="N15" s="192"/>
      <c r="O15" s="192"/>
      <c r="R15" s="192"/>
      <c r="S15" s="192"/>
    </row>
    <row r="16" spans="3:19" s="191" customFormat="1" x14ac:dyDescent="0.25">
      <c r="C16" s="187">
        <v>7</v>
      </c>
      <c r="D16" s="187" t="s">
        <v>1417</v>
      </c>
      <c r="E16" s="188">
        <v>0.62594000000000005</v>
      </c>
      <c r="F16" s="189">
        <v>5154.4578580432508</v>
      </c>
      <c r="G16" s="189">
        <v>6185.35</v>
      </c>
      <c r="H16" s="190"/>
      <c r="I16" s="190"/>
      <c r="J16" s="193"/>
      <c r="K16" s="192"/>
      <c r="L16" s="192"/>
      <c r="N16" s="192"/>
      <c r="O16" s="192"/>
      <c r="R16" s="192"/>
      <c r="S16" s="192"/>
    </row>
    <row r="17" spans="3:19" s="191" customFormat="1" x14ac:dyDescent="0.25">
      <c r="C17" s="187">
        <v>8</v>
      </c>
      <c r="D17" s="187" t="s">
        <v>1418</v>
      </c>
      <c r="E17" s="188">
        <v>0.62594000000000005</v>
      </c>
      <c r="F17" s="189">
        <v>5289.136930711662</v>
      </c>
      <c r="G17" s="189">
        <v>6346.96</v>
      </c>
      <c r="H17" s="190"/>
      <c r="I17" s="190"/>
      <c r="K17" s="192"/>
      <c r="L17" s="192"/>
      <c r="N17" s="192"/>
      <c r="O17" s="192"/>
      <c r="R17" s="192"/>
      <c r="S17" s="192"/>
    </row>
    <row r="18" spans="3:19" s="191" customFormat="1" x14ac:dyDescent="0.25">
      <c r="C18" s="187">
        <v>9</v>
      </c>
      <c r="D18" s="187" t="s">
        <v>1419</v>
      </c>
      <c r="E18" s="188">
        <v>0.78373999999999999</v>
      </c>
      <c r="F18" s="189">
        <v>6374.4890791251337</v>
      </c>
      <c r="G18" s="189">
        <v>7649.39</v>
      </c>
      <c r="H18" s="190"/>
      <c r="I18" s="190"/>
      <c r="K18" s="192"/>
      <c r="L18" s="192"/>
      <c r="N18" s="192"/>
      <c r="O18" s="192"/>
      <c r="R18" s="192"/>
      <c r="S18" s="192"/>
    </row>
    <row r="19" spans="3:19" x14ac:dyDescent="0.25">
      <c r="C19" s="194"/>
      <c r="D19" s="194" t="s">
        <v>977</v>
      </c>
      <c r="E19" s="195">
        <v>0.76</v>
      </c>
      <c r="F19" s="196">
        <v>6181.4016129521287</v>
      </c>
      <c r="G19" s="196">
        <v>7417.68</v>
      </c>
      <c r="H19" s="197"/>
      <c r="I19" s="190"/>
      <c r="K19" s="179"/>
      <c r="N19" s="179"/>
      <c r="R19" s="179"/>
      <c r="S19" s="192"/>
    </row>
    <row r="20" spans="3:19" x14ac:dyDescent="0.25">
      <c r="C20" s="194"/>
      <c r="D20" s="194" t="s">
        <v>978</v>
      </c>
      <c r="E20" s="195">
        <v>0.74</v>
      </c>
      <c r="F20" s="196">
        <v>6018.7331494533892</v>
      </c>
      <c r="G20" s="196">
        <v>7222.48</v>
      </c>
      <c r="H20" s="197"/>
      <c r="I20" s="190"/>
      <c r="K20" s="179"/>
      <c r="N20" s="179"/>
      <c r="R20" s="179"/>
      <c r="S20" s="192"/>
    </row>
    <row r="21" spans="3:19" x14ac:dyDescent="0.25">
      <c r="C21" s="194"/>
      <c r="D21" s="194" t="s">
        <v>979</v>
      </c>
      <c r="E21" s="195">
        <v>0.71</v>
      </c>
      <c r="F21" s="196">
        <v>5774.730454205278</v>
      </c>
      <c r="G21" s="196">
        <v>6929.68</v>
      </c>
      <c r="H21" s="197"/>
      <c r="I21" s="190"/>
      <c r="K21" s="179"/>
      <c r="N21" s="179"/>
      <c r="R21" s="179"/>
      <c r="S21" s="192"/>
    </row>
    <row r="22" spans="3:19" x14ac:dyDescent="0.25">
      <c r="C22" s="194"/>
      <c r="D22" s="194" t="s">
        <v>980</v>
      </c>
      <c r="E22" s="195">
        <v>0.68</v>
      </c>
      <c r="F22" s="196">
        <v>5530.7277589571686</v>
      </c>
      <c r="G22" s="196">
        <v>6636.87</v>
      </c>
      <c r="H22" s="197"/>
      <c r="I22" s="190"/>
      <c r="K22" s="179"/>
      <c r="N22" s="179"/>
      <c r="R22" s="179"/>
      <c r="S22" s="192"/>
    </row>
    <row r="23" spans="3:19" x14ac:dyDescent="0.25">
      <c r="C23" s="194"/>
      <c r="D23" s="194" t="s">
        <v>981</v>
      </c>
      <c r="E23" s="195">
        <v>0.66</v>
      </c>
      <c r="F23" s="196">
        <v>5368.0592954584281</v>
      </c>
      <c r="G23" s="196">
        <v>6441.67</v>
      </c>
      <c r="H23" s="197"/>
      <c r="I23" s="190"/>
      <c r="K23" s="179"/>
      <c r="N23" s="179"/>
      <c r="R23" s="179"/>
      <c r="S23" s="192"/>
    </row>
    <row r="24" spans="3:19" s="191" customFormat="1" x14ac:dyDescent="0.25">
      <c r="C24" s="187">
        <v>10</v>
      </c>
      <c r="D24" s="187" t="s">
        <v>1420</v>
      </c>
      <c r="E24" s="188">
        <v>0.78373999999999999</v>
      </c>
      <c r="F24" s="189">
        <v>6374.4890791251337</v>
      </c>
      <c r="G24" s="189">
        <v>7649.39</v>
      </c>
      <c r="H24" s="190"/>
      <c r="I24" s="190"/>
      <c r="K24" s="192"/>
      <c r="L24" s="192"/>
      <c r="N24" s="192"/>
      <c r="O24" s="192"/>
      <c r="R24" s="192"/>
      <c r="S24" s="192"/>
    </row>
    <row r="25" spans="3:19" x14ac:dyDescent="0.25">
      <c r="C25" s="194"/>
      <c r="D25" s="194" t="s">
        <v>982</v>
      </c>
      <c r="E25" s="195">
        <v>0.76</v>
      </c>
      <c r="F25" s="196">
        <v>6181.4016129521287</v>
      </c>
      <c r="G25" s="196">
        <v>7417.68</v>
      </c>
      <c r="H25" s="197"/>
      <c r="I25" s="190"/>
      <c r="K25" s="179"/>
      <c r="N25" s="179"/>
      <c r="R25" s="179"/>
      <c r="S25" s="192"/>
    </row>
    <row r="26" spans="3:19" x14ac:dyDescent="0.25">
      <c r="C26" s="194"/>
      <c r="D26" s="194" t="s">
        <v>983</v>
      </c>
      <c r="E26" s="195">
        <v>0.74</v>
      </c>
      <c r="F26" s="196">
        <v>6018.7331494533892</v>
      </c>
      <c r="G26" s="196">
        <v>7222.48</v>
      </c>
      <c r="H26" s="197"/>
      <c r="I26" s="190"/>
      <c r="K26" s="179"/>
      <c r="N26" s="179"/>
      <c r="R26" s="179"/>
      <c r="S26" s="192"/>
    </row>
    <row r="27" spans="3:19" x14ac:dyDescent="0.25">
      <c r="C27" s="194"/>
      <c r="D27" s="194" t="s">
        <v>984</v>
      </c>
      <c r="E27" s="195">
        <v>0.71</v>
      </c>
      <c r="F27" s="196">
        <v>5774.730454205278</v>
      </c>
      <c r="G27" s="196">
        <v>6929.68</v>
      </c>
      <c r="H27" s="197"/>
      <c r="I27" s="190"/>
      <c r="K27" s="179"/>
      <c r="N27" s="179"/>
      <c r="R27" s="179"/>
      <c r="S27" s="192"/>
    </row>
    <row r="28" spans="3:19" x14ac:dyDescent="0.25">
      <c r="C28" s="194"/>
      <c r="D28" s="194" t="s">
        <v>985</v>
      </c>
      <c r="E28" s="195">
        <v>0.68</v>
      </c>
      <c r="F28" s="196">
        <v>5530.7277589571686</v>
      </c>
      <c r="G28" s="196">
        <v>6636.87</v>
      </c>
      <c r="H28" s="197"/>
      <c r="I28" s="190"/>
      <c r="K28" s="179"/>
      <c r="N28" s="179"/>
      <c r="R28" s="179"/>
      <c r="S28" s="192"/>
    </row>
    <row r="29" spans="3:19" x14ac:dyDescent="0.25">
      <c r="C29" s="194"/>
      <c r="D29" s="194" t="s">
        <v>986</v>
      </c>
      <c r="E29" s="195">
        <v>0.66</v>
      </c>
      <c r="F29" s="196">
        <v>5368.0592954584281</v>
      </c>
      <c r="G29" s="196">
        <v>6441.67</v>
      </c>
      <c r="H29" s="197"/>
      <c r="I29" s="190"/>
      <c r="K29" s="179"/>
      <c r="N29" s="179"/>
      <c r="R29" s="179"/>
      <c r="S29" s="192"/>
    </row>
    <row r="30" spans="3:19" s="191" customFormat="1" x14ac:dyDescent="0.25">
      <c r="C30" s="187">
        <v>11</v>
      </c>
      <c r="D30" s="187" t="s">
        <v>1421</v>
      </c>
      <c r="E30" s="188">
        <v>0.78373999999999999</v>
      </c>
      <c r="F30" s="189">
        <v>6374.4890791251337</v>
      </c>
      <c r="G30" s="189">
        <v>7649.39</v>
      </c>
      <c r="H30" s="190"/>
      <c r="I30" s="190"/>
      <c r="K30" s="192"/>
      <c r="L30" s="192"/>
      <c r="N30" s="192"/>
      <c r="O30" s="192"/>
      <c r="R30" s="192"/>
      <c r="S30" s="192"/>
    </row>
    <row r="31" spans="3:19" x14ac:dyDescent="0.25">
      <c r="C31" s="194"/>
      <c r="D31" s="194" t="s">
        <v>987</v>
      </c>
      <c r="E31" s="195">
        <v>0.76</v>
      </c>
      <c r="F31" s="196">
        <v>6181.4016129521287</v>
      </c>
      <c r="G31" s="196">
        <v>7417.68</v>
      </c>
      <c r="H31" s="197"/>
      <c r="I31" s="190"/>
      <c r="K31" s="179"/>
      <c r="N31" s="179"/>
      <c r="R31" s="179"/>
      <c r="S31" s="192"/>
    </row>
    <row r="32" spans="3:19" x14ac:dyDescent="0.25">
      <c r="C32" s="194"/>
      <c r="D32" s="194" t="s">
        <v>988</v>
      </c>
      <c r="E32" s="195">
        <v>0.74</v>
      </c>
      <c r="F32" s="196">
        <v>6018.7331494533892</v>
      </c>
      <c r="G32" s="196">
        <v>7222.48</v>
      </c>
      <c r="H32" s="197"/>
      <c r="I32" s="190"/>
      <c r="K32" s="179"/>
      <c r="N32" s="179"/>
      <c r="R32" s="179"/>
      <c r="S32" s="192"/>
    </row>
    <row r="33" spans="3:19" x14ac:dyDescent="0.25">
      <c r="C33" s="194"/>
      <c r="D33" s="194" t="s">
        <v>989</v>
      </c>
      <c r="E33" s="195">
        <v>0.71</v>
      </c>
      <c r="F33" s="196">
        <v>5774.730454205278</v>
      </c>
      <c r="G33" s="196">
        <v>6929.68</v>
      </c>
      <c r="H33" s="197"/>
      <c r="I33" s="190"/>
      <c r="K33" s="179"/>
      <c r="N33" s="179"/>
      <c r="R33" s="179"/>
      <c r="S33" s="192"/>
    </row>
    <row r="34" spans="3:19" x14ac:dyDescent="0.25">
      <c r="C34" s="194"/>
      <c r="D34" s="194" t="s">
        <v>990</v>
      </c>
      <c r="E34" s="195">
        <v>0.68</v>
      </c>
      <c r="F34" s="196">
        <v>5530.7277589571686</v>
      </c>
      <c r="G34" s="196">
        <v>6636.87</v>
      </c>
      <c r="H34" s="197"/>
      <c r="I34" s="190"/>
      <c r="K34" s="179"/>
      <c r="N34" s="179"/>
      <c r="R34" s="179"/>
      <c r="S34" s="192"/>
    </row>
    <row r="35" spans="3:19" x14ac:dyDescent="0.25">
      <c r="C35" s="194"/>
      <c r="D35" s="194" t="s">
        <v>991</v>
      </c>
      <c r="E35" s="195">
        <v>0.66</v>
      </c>
      <c r="F35" s="196">
        <v>5368.0592954584281</v>
      </c>
      <c r="G35" s="196">
        <v>6441.67</v>
      </c>
      <c r="H35" s="197"/>
      <c r="I35" s="190"/>
      <c r="K35" s="179"/>
      <c r="N35" s="179"/>
      <c r="R35" s="179"/>
      <c r="S35" s="192"/>
    </row>
    <row r="36" spans="3:19" s="191" customFormat="1" x14ac:dyDescent="0.25">
      <c r="C36" s="187">
        <v>12</v>
      </c>
      <c r="D36" s="187" t="s">
        <v>1422</v>
      </c>
      <c r="E36" s="188">
        <v>0.78373999999999999</v>
      </c>
      <c r="F36" s="189">
        <v>6374.4890791251337</v>
      </c>
      <c r="G36" s="189">
        <v>7649.39</v>
      </c>
      <c r="H36" s="190"/>
      <c r="I36" s="190"/>
      <c r="K36" s="192"/>
      <c r="L36" s="192"/>
      <c r="N36" s="192"/>
      <c r="O36" s="192"/>
      <c r="R36" s="192"/>
      <c r="S36" s="192"/>
    </row>
    <row r="37" spans="3:19" x14ac:dyDescent="0.25">
      <c r="C37" s="194"/>
      <c r="D37" s="194" t="s">
        <v>992</v>
      </c>
      <c r="E37" s="195">
        <v>0.76</v>
      </c>
      <c r="F37" s="196">
        <v>6181.4016129521287</v>
      </c>
      <c r="G37" s="196">
        <v>7417.68</v>
      </c>
      <c r="H37" s="197"/>
      <c r="I37" s="190"/>
      <c r="K37" s="179"/>
      <c r="N37" s="179"/>
      <c r="R37" s="179"/>
      <c r="S37" s="192"/>
    </row>
    <row r="38" spans="3:19" x14ac:dyDescent="0.25">
      <c r="C38" s="194"/>
      <c r="D38" s="194" t="s">
        <v>993</v>
      </c>
      <c r="E38" s="195">
        <v>0.74</v>
      </c>
      <c r="F38" s="196">
        <v>6018.7331494533892</v>
      </c>
      <c r="G38" s="196">
        <v>7222.48</v>
      </c>
      <c r="H38" s="197"/>
      <c r="I38" s="190"/>
      <c r="K38" s="179"/>
      <c r="N38" s="179"/>
      <c r="R38" s="179"/>
      <c r="S38" s="192"/>
    </row>
    <row r="39" spans="3:19" x14ac:dyDescent="0.25">
      <c r="C39" s="194"/>
      <c r="D39" s="194" t="s">
        <v>994</v>
      </c>
      <c r="E39" s="195">
        <v>0.71</v>
      </c>
      <c r="F39" s="196">
        <v>5774.730454205278</v>
      </c>
      <c r="G39" s="196">
        <v>6929.68</v>
      </c>
      <c r="H39" s="197"/>
      <c r="I39" s="190"/>
      <c r="K39" s="179"/>
      <c r="N39" s="179"/>
      <c r="R39" s="179"/>
      <c r="S39" s="192"/>
    </row>
    <row r="40" spans="3:19" x14ac:dyDescent="0.25">
      <c r="C40" s="194"/>
      <c r="D40" s="194" t="s">
        <v>995</v>
      </c>
      <c r="E40" s="195">
        <v>0.68</v>
      </c>
      <c r="F40" s="196">
        <v>5530.7277589571686</v>
      </c>
      <c r="G40" s="196">
        <v>6636.87</v>
      </c>
      <c r="H40" s="197"/>
      <c r="I40" s="190"/>
      <c r="K40" s="179"/>
      <c r="N40" s="179"/>
      <c r="R40" s="179"/>
      <c r="S40" s="192"/>
    </row>
    <row r="41" spans="3:19" x14ac:dyDescent="0.25">
      <c r="C41" s="194"/>
      <c r="D41" s="194" t="s">
        <v>996</v>
      </c>
      <c r="E41" s="195">
        <v>0.66</v>
      </c>
      <c r="F41" s="196">
        <v>5368.0592954584281</v>
      </c>
      <c r="G41" s="196">
        <v>6441.67</v>
      </c>
      <c r="H41" s="197"/>
      <c r="I41" s="190"/>
      <c r="K41" s="179"/>
      <c r="N41" s="179"/>
      <c r="R41" s="179"/>
      <c r="S41" s="192"/>
    </row>
    <row r="42" spans="3:19" s="191" customFormat="1" x14ac:dyDescent="0.25">
      <c r="C42" s="187">
        <v>13</v>
      </c>
      <c r="D42" s="187" t="s">
        <v>1423</v>
      </c>
      <c r="E42" s="188">
        <v>0.78373999999999999</v>
      </c>
      <c r="F42" s="189">
        <v>6372.1192285869311</v>
      </c>
      <c r="G42" s="189">
        <v>7646.54</v>
      </c>
      <c r="H42" s="190"/>
      <c r="I42" s="190"/>
      <c r="K42" s="192"/>
      <c r="L42" s="192"/>
      <c r="N42" s="192"/>
      <c r="O42" s="192"/>
      <c r="R42" s="192"/>
      <c r="S42" s="192"/>
    </row>
    <row r="43" spans="3:19" x14ac:dyDescent="0.25">
      <c r="C43" s="194"/>
      <c r="D43" s="194" t="s">
        <v>997</v>
      </c>
      <c r="E43" s="195">
        <v>0.76</v>
      </c>
      <c r="F43" s="196">
        <v>6179.1035467451802</v>
      </c>
      <c r="G43" s="196">
        <v>7414.92</v>
      </c>
      <c r="H43" s="197"/>
      <c r="I43" s="190"/>
      <c r="K43" s="179"/>
      <c r="N43" s="179"/>
      <c r="R43" s="179"/>
      <c r="S43" s="192"/>
    </row>
    <row r="44" spans="3:19" x14ac:dyDescent="0.25">
      <c r="C44" s="194"/>
      <c r="D44" s="194" t="s">
        <v>998</v>
      </c>
      <c r="E44" s="195">
        <v>0.74</v>
      </c>
      <c r="F44" s="196">
        <v>6016.4955586729384</v>
      </c>
      <c r="G44" s="196">
        <v>7219.79</v>
      </c>
      <c r="H44" s="197"/>
      <c r="I44" s="190"/>
      <c r="K44" s="179"/>
      <c r="N44" s="179"/>
      <c r="R44" s="179"/>
      <c r="S44" s="192"/>
    </row>
    <row r="45" spans="3:19" x14ac:dyDescent="0.25">
      <c r="C45" s="194"/>
      <c r="D45" s="194" t="s">
        <v>999</v>
      </c>
      <c r="E45" s="195">
        <v>0.71</v>
      </c>
      <c r="F45" s="196">
        <v>5772.5835765645761</v>
      </c>
      <c r="G45" s="196">
        <v>6927.1</v>
      </c>
      <c r="H45" s="197"/>
      <c r="I45" s="190"/>
      <c r="K45" s="179"/>
      <c r="N45" s="179"/>
      <c r="R45" s="179"/>
      <c r="S45" s="192"/>
    </row>
    <row r="46" spans="3:19" x14ac:dyDescent="0.25">
      <c r="C46" s="194"/>
      <c r="D46" s="194" t="s">
        <v>1000</v>
      </c>
      <c r="E46" s="195">
        <v>0.68</v>
      </c>
      <c r="F46" s="196">
        <v>5528.6715944562147</v>
      </c>
      <c r="G46" s="196">
        <v>6634.41</v>
      </c>
      <c r="H46" s="197"/>
      <c r="I46" s="190"/>
      <c r="K46" s="179"/>
      <c r="N46" s="179"/>
      <c r="R46" s="179"/>
      <c r="S46" s="192"/>
    </row>
    <row r="47" spans="3:19" x14ac:dyDescent="0.25">
      <c r="C47" s="194"/>
      <c r="D47" s="194" t="s">
        <v>1001</v>
      </c>
      <c r="E47" s="195">
        <v>0.66</v>
      </c>
      <c r="F47" s="196">
        <v>5366.0636063839729</v>
      </c>
      <c r="G47" s="196">
        <v>6439.28</v>
      </c>
      <c r="H47" s="197"/>
      <c r="I47" s="190"/>
      <c r="K47" s="179"/>
      <c r="N47" s="179"/>
      <c r="R47" s="179"/>
      <c r="S47" s="192"/>
    </row>
    <row r="48" spans="3:19" s="191" customFormat="1" x14ac:dyDescent="0.25">
      <c r="C48" s="187">
        <v>14</v>
      </c>
      <c r="D48" s="187" t="s">
        <v>1424</v>
      </c>
      <c r="E48" s="188">
        <v>0.78373999999999999</v>
      </c>
      <c r="F48" s="189">
        <v>6418.4068304751336</v>
      </c>
      <c r="G48" s="189">
        <v>7702.09</v>
      </c>
      <c r="H48" s="190"/>
      <c r="I48" s="190"/>
      <c r="K48" s="192"/>
      <c r="L48" s="192"/>
      <c r="N48" s="192"/>
      <c r="O48" s="192"/>
      <c r="R48" s="192"/>
      <c r="S48" s="192"/>
    </row>
    <row r="49" spans="3:19" x14ac:dyDescent="0.25">
      <c r="C49" s="194"/>
      <c r="D49" s="194" t="s">
        <v>1002</v>
      </c>
      <c r="E49" s="195">
        <v>0.76</v>
      </c>
      <c r="F49" s="196">
        <v>6223.9890667327199</v>
      </c>
      <c r="G49" s="196">
        <v>7468.79</v>
      </c>
      <c r="H49" s="197"/>
      <c r="I49" s="190"/>
      <c r="K49" s="179"/>
      <c r="N49" s="179"/>
      <c r="R49" s="179"/>
      <c r="S49" s="192"/>
    </row>
    <row r="50" spans="3:19" x14ac:dyDescent="0.25">
      <c r="C50" s="194"/>
      <c r="D50" s="194" t="s">
        <v>1003</v>
      </c>
      <c r="E50" s="195">
        <v>0.74</v>
      </c>
      <c r="F50" s="196">
        <v>6060.1998807660684</v>
      </c>
      <c r="G50" s="196">
        <v>7272.24</v>
      </c>
      <c r="H50" s="197"/>
      <c r="I50" s="190"/>
      <c r="K50" s="179"/>
      <c r="N50" s="179"/>
      <c r="R50" s="179"/>
      <c r="S50" s="192"/>
    </row>
    <row r="51" spans="3:19" x14ac:dyDescent="0.25">
      <c r="C51" s="194"/>
      <c r="D51" s="194" t="s">
        <v>1004</v>
      </c>
      <c r="E51" s="195">
        <v>0.71</v>
      </c>
      <c r="F51" s="196">
        <v>5814.5161018160925</v>
      </c>
      <c r="G51" s="196">
        <v>6977.42</v>
      </c>
      <c r="H51" s="197"/>
      <c r="I51" s="190"/>
      <c r="K51" s="179"/>
      <c r="N51" s="179"/>
      <c r="R51" s="179"/>
      <c r="S51" s="192"/>
    </row>
    <row r="52" spans="3:19" x14ac:dyDescent="0.25">
      <c r="C52" s="194"/>
      <c r="D52" s="194" t="s">
        <v>1005</v>
      </c>
      <c r="E52" s="195">
        <v>0.68</v>
      </c>
      <c r="F52" s="196">
        <v>5568.8323228661175</v>
      </c>
      <c r="G52" s="196">
        <v>6682.6</v>
      </c>
      <c r="H52" s="197"/>
      <c r="I52" s="190"/>
      <c r="K52" s="179"/>
      <c r="N52" s="179"/>
      <c r="R52" s="179"/>
      <c r="S52" s="192"/>
    </row>
    <row r="53" spans="3:19" x14ac:dyDescent="0.25">
      <c r="C53" s="194"/>
      <c r="D53" s="194" t="s">
        <v>1006</v>
      </c>
      <c r="E53" s="195">
        <v>0.66</v>
      </c>
      <c r="F53" s="196">
        <v>5405.0431368994668</v>
      </c>
      <c r="G53" s="196">
        <v>6486.05</v>
      </c>
      <c r="H53" s="197"/>
      <c r="I53" s="190"/>
      <c r="K53" s="179"/>
      <c r="N53" s="179"/>
      <c r="R53" s="179"/>
      <c r="S53" s="192"/>
    </row>
    <row r="54" spans="3:19" s="191" customFormat="1" x14ac:dyDescent="0.25">
      <c r="C54" s="187">
        <v>15</v>
      </c>
      <c r="D54" s="187" t="s">
        <v>1425</v>
      </c>
      <c r="E54" s="188">
        <v>0.78373999999999999</v>
      </c>
      <c r="F54" s="189">
        <v>6462.3245818251335</v>
      </c>
      <c r="G54" s="189">
        <v>7754.79</v>
      </c>
      <c r="H54" s="190"/>
      <c r="I54" s="190"/>
      <c r="J54" s="193"/>
      <c r="K54" s="192"/>
      <c r="L54" s="192"/>
      <c r="N54" s="192"/>
      <c r="O54" s="192"/>
      <c r="R54" s="192"/>
      <c r="S54" s="192"/>
    </row>
    <row r="55" spans="3:19" x14ac:dyDescent="0.25">
      <c r="C55" s="194"/>
      <c r="D55" s="194" t="s">
        <v>1007</v>
      </c>
      <c r="E55" s="195">
        <v>0.76</v>
      </c>
      <c r="F55" s="196">
        <v>6266.5765205133102</v>
      </c>
      <c r="G55" s="196">
        <v>7519.89</v>
      </c>
      <c r="H55" s="197"/>
      <c r="I55" s="190"/>
      <c r="K55" s="179"/>
      <c r="N55" s="179"/>
      <c r="R55" s="179"/>
      <c r="S55" s="192"/>
    </row>
    <row r="56" spans="3:19" x14ac:dyDescent="0.25">
      <c r="C56" s="194"/>
      <c r="D56" s="194" t="s">
        <v>1008</v>
      </c>
      <c r="E56" s="195">
        <v>0.74</v>
      </c>
      <c r="F56" s="196">
        <v>6101.6666120787486</v>
      </c>
      <c r="G56" s="196">
        <v>7322</v>
      </c>
      <c r="H56" s="197"/>
      <c r="I56" s="190"/>
      <c r="K56" s="179"/>
      <c r="N56" s="179"/>
      <c r="R56" s="179"/>
      <c r="S56" s="192"/>
    </row>
    <row r="57" spans="3:19" x14ac:dyDescent="0.25">
      <c r="C57" s="194"/>
      <c r="D57" s="194" t="s">
        <v>1009</v>
      </c>
      <c r="E57" s="195">
        <v>0.71</v>
      </c>
      <c r="F57" s="196">
        <v>5854.3017494269079</v>
      </c>
      <c r="G57" s="196">
        <v>7025.16</v>
      </c>
      <c r="H57" s="197"/>
      <c r="I57" s="190"/>
      <c r="K57" s="179"/>
      <c r="N57" s="179"/>
      <c r="R57" s="179"/>
      <c r="S57" s="192"/>
    </row>
    <row r="58" spans="3:19" x14ac:dyDescent="0.25">
      <c r="C58" s="194"/>
      <c r="D58" s="194" t="s">
        <v>1010</v>
      </c>
      <c r="E58" s="195">
        <v>0.68</v>
      </c>
      <c r="F58" s="196">
        <v>5606.9368867750673</v>
      </c>
      <c r="G58" s="196">
        <v>6728.32</v>
      </c>
      <c r="H58" s="197"/>
      <c r="I58" s="190"/>
      <c r="K58" s="179"/>
      <c r="N58" s="179"/>
      <c r="R58" s="179"/>
      <c r="S58" s="192"/>
    </row>
    <row r="59" spans="3:19" x14ac:dyDescent="0.25">
      <c r="C59" s="194"/>
      <c r="D59" s="194" t="s">
        <v>1011</v>
      </c>
      <c r="E59" s="195">
        <v>0.66</v>
      </c>
      <c r="F59" s="196">
        <v>5442.0269783405065</v>
      </c>
      <c r="G59" s="196">
        <v>6530.43</v>
      </c>
      <c r="H59" s="197"/>
      <c r="I59" s="190"/>
      <c r="K59" s="179"/>
      <c r="N59" s="179"/>
      <c r="R59" s="179"/>
      <c r="S59" s="192"/>
    </row>
    <row r="60" spans="3:19" s="191" customFormat="1" x14ac:dyDescent="0.25">
      <c r="C60" s="187">
        <v>16</v>
      </c>
      <c r="D60" s="187" t="s">
        <v>1426</v>
      </c>
      <c r="E60" s="188">
        <v>0.78373999999999999</v>
      </c>
      <c r="F60" s="189">
        <v>6674.8019064866321</v>
      </c>
      <c r="G60" s="189">
        <v>8009.76</v>
      </c>
      <c r="H60" s="190"/>
      <c r="I60" s="190"/>
      <c r="K60" s="192"/>
      <c r="L60" s="192"/>
      <c r="N60" s="192"/>
      <c r="O60" s="192"/>
      <c r="R60" s="192"/>
      <c r="S60" s="192"/>
    </row>
    <row r="61" spans="3:19" x14ac:dyDescent="0.25">
      <c r="C61" s="194"/>
      <c r="D61" s="194" t="s">
        <v>1012</v>
      </c>
      <c r="E61" s="195">
        <v>0.76</v>
      </c>
      <c r="F61" s="196">
        <v>6472.6177672823133</v>
      </c>
      <c r="G61" s="196">
        <v>7767.14</v>
      </c>
      <c r="H61" s="197"/>
      <c r="I61" s="190"/>
      <c r="K61" s="179"/>
      <c r="N61" s="179"/>
      <c r="R61" s="179"/>
      <c r="S61" s="192"/>
    </row>
    <row r="62" spans="3:19" x14ac:dyDescent="0.25">
      <c r="C62" s="194"/>
      <c r="D62" s="194" t="s">
        <v>1013</v>
      </c>
      <c r="E62" s="195">
        <v>0.74</v>
      </c>
      <c r="F62" s="196">
        <v>6302.2857207748839</v>
      </c>
      <c r="G62" s="196">
        <v>7562.74</v>
      </c>
      <c r="H62" s="197"/>
      <c r="I62" s="190"/>
      <c r="K62" s="179"/>
      <c r="N62" s="179"/>
      <c r="R62" s="179"/>
      <c r="S62" s="192"/>
    </row>
    <row r="63" spans="3:19" x14ac:dyDescent="0.25">
      <c r="C63" s="194"/>
      <c r="D63" s="194" t="s">
        <v>1014</v>
      </c>
      <c r="E63" s="195">
        <v>0.71</v>
      </c>
      <c r="F63" s="196">
        <v>6046.7876510137394</v>
      </c>
      <c r="G63" s="196">
        <v>7256.15</v>
      </c>
      <c r="H63" s="197"/>
      <c r="I63" s="190"/>
      <c r="K63" s="179"/>
      <c r="N63" s="179"/>
      <c r="R63" s="179"/>
      <c r="S63" s="192"/>
    </row>
    <row r="64" spans="3:19" x14ac:dyDescent="0.25">
      <c r="C64" s="194"/>
      <c r="D64" s="194" t="s">
        <v>1015</v>
      </c>
      <c r="E64" s="195">
        <v>0.68</v>
      </c>
      <c r="F64" s="196">
        <v>5791.2895812525967</v>
      </c>
      <c r="G64" s="196">
        <v>6949.55</v>
      </c>
      <c r="H64" s="197"/>
      <c r="I64" s="190"/>
      <c r="K64" s="179"/>
      <c r="N64" s="179"/>
      <c r="R64" s="179"/>
      <c r="S64" s="192"/>
    </row>
    <row r="65" spans="3:19" x14ac:dyDescent="0.25">
      <c r="C65" s="194"/>
      <c r="D65" s="194" t="s">
        <v>1016</v>
      </c>
      <c r="E65" s="195">
        <v>0.66</v>
      </c>
      <c r="F65" s="196">
        <v>5620.9575347451673</v>
      </c>
      <c r="G65" s="196">
        <v>6745.15</v>
      </c>
      <c r="H65" s="197"/>
      <c r="I65" s="190"/>
      <c r="K65" s="179"/>
      <c r="N65" s="179"/>
      <c r="R65" s="179"/>
      <c r="S65" s="192"/>
    </row>
    <row r="66" spans="3:19" s="191" customFormat="1" x14ac:dyDescent="0.25">
      <c r="C66" s="187">
        <v>17</v>
      </c>
      <c r="D66" s="187" t="s">
        <v>1427</v>
      </c>
      <c r="E66" s="188">
        <v>0.94154000000000004</v>
      </c>
      <c r="F66" s="189">
        <v>7593.5655664820188</v>
      </c>
      <c r="G66" s="189">
        <v>9112.2800000000007</v>
      </c>
      <c r="H66" s="190"/>
      <c r="I66" s="190"/>
      <c r="K66" s="192"/>
      <c r="L66" s="192"/>
      <c r="N66" s="192"/>
      <c r="O66" s="192"/>
      <c r="R66" s="192"/>
      <c r="S66" s="192"/>
    </row>
    <row r="67" spans="3:19" x14ac:dyDescent="0.25">
      <c r="C67" s="194"/>
      <c r="D67" s="194" t="s">
        <v>1017</v>
      </c>
      <c r="E67" s="195">
        <v>0.92</v>
      </c>
      <c r="F67" s="196">
        <v>7419.8444263265046</v>
      </c>
      <c r="G67" s="196">
        <v>8903.81</v>
      </c>
      <c r="H67" s="197"/>
      <c r="I67" s="190"/>
      <c r="K67" s="179"/>
      <c r="N67" s="179"/>
      <c r="R67" s="179"/>
      <c r="S67" s="192"/>
    </row>
    <row r="68" spans="3:19" x14ac:dyDescent="0.25">
      <c r="C68" s="194"/>
      <c r="D68" s="194" t="s">
        <v>1018</v>
      </c>
      <c r="E68" s="195">
        <v>0.89</v>
      </c>
      <c r="F68" s="196">
        <v>7177.8929776419445</v>
      </c>
      <c r="G68" s="196">
        <v>8613.4699999999993</v>
      </c>
      <c r="H68" s="197"/>
      <c r="I68" s="190"/>
      <c r="K68" s="179"/>
      <c r="N68" s="179"/>
      <c r="R68" s="179"/>
      <c r="S68" s="192"/>
    </row>
    <row r="69" spans="3:19" x14ac:dyDescent="0.25">
      <c r="C69" s="194"/>
      <c r="D69" s="194" t="s">
        <v>1019</v>
      </c>
      <c r="E69" s="195">
        <v>0.87</v>
      </c>
      <c r="F69" s="196">
        <v>7016.5920118522381</v>
      </c>
      <c r="G69" s="196">
        <v>8419.91</v>
      </c>
      <c r="H69" s="197"/>
      <c r="I69" s="190"/>
      <c r="K69" s="179"/>
      <c r="N69" s="179"/>
      <c r="R69" s="179"/>
      <c r="S69" s="192"/>
    </row>
    <row r="70" spans="3:19" x14ac:dyDescent="0.25">
      <c r="C70" s="194"/>
      <c r="D70" s="194" t="s">
        <v>1020</v>
      </c>
      <c r="E70" s="195">
        <v>0.84</v>
      </c>
      <c r="F70" s="196">
        <v>6774.640563167678</v>
      </c>
      <c r="G70" s="196">
        <v>8129.57</v>
      </c>
      <c r="H70" s="197"/>
      <c r="I70" s="190"/>
      <c r="K70" s="179"/>
      <c r="N70" s="179"/>
      <c r="R70" s="179"/>
      <c r="S70" s="192"/>
    </row>
    <row r="71" spans="3:19" x14ac:dyDescent="0.25">
      <c r="C71" s="194"/>
      <c r="D71" s="194" t="s">
        <v>1021</v>
      </c>
      <c r="E71" s="195">
        <v>0.82</v>
      </c>
      <c r="F71" s="196">
        <v>6613.3395973779716</v>
      </c>
      <c r="G71" s="196">
        <v>7936.01</v>
      </c>
      <c r="H71" s="197"/>
      <c r="I71" s="190"/>
      <c r="K71" s="179"/>
      <c r="N71" s="179"/>
      <c r="R71" s="179"/>
      <c r="S71" s="192"/>
    </row>
    <row r="72" spans="3:19" s="191" customFormat="1" x14ac:dyDescent="0.25">
      <c r="C72" s="187">
        <v>18</v>
      </c>
      <c r="D72" s="187" t="s">
        <v>1428</v>
      </c>
      <c r="E72" s="188">
        <v>0.94154000000000004</v>
      </c>
      <c r="F72" s="189">
        <v>7593.5655664820188</v>
      </c>
      <c r="G72" s="189">
        <v>9112.2800000000007</v>
      </c>
      <c r="H72" s="190"/>
      <c r="I72" s="190"/>
      <c r="K72" s="192"/>
      <c r="L72" s="192"/>
      <c r="N72" s="192"/>
      <c r="O72" s="192"/>
      <c r="R72" s="192"/>
      <c r="S72" s="192"/>
    </row>
    <row r="73" spans="3:19" x14ac:dyDescent="0.25">
      <c r="C73" s="194"/>
      <c r="D73" s="194" t="s">
        <v>1022</v>
      </c>
      <c r="E73" s="195">
        <v>0.92</v>
      </c>
      <c r="F73" s="196">
        <v>7419.8444263265046</v>
      </c>
      <c r="G73" s="196">
        <v>8903.81</v>
      </c>
      <c r="H73" s="197"/>
      <c r="I73" s="190"/>
      <c r="K73" s="179"/>
      <c r="N73" s="179"/>
      <c r="R73" s="179"/>
      <c r="S73" s="192"/>
    </row>
    <row r="74" spans="3:19" x14ac:dyDescent="0.25">
      <c r="C74" s="194"/>
      <c r="D74" s="194" t="s">
        <v>1023</v>
      </c>
      <c r="E74" s="195">
        <v>0.89</v>
      </c>
      <c r="F74" s="196">
        <v>7177.8929776419445</v>
      </c>
      <c r="G74" s="196">
        <v>8613.4699999999993</v>
      </c>
      <c r="H74" s="197"/>
      <c r="I74" s="190"/>
      <c r="K74" s="179"/>
      <c r="N74" s="179"/>
      <c r="R74" s="179"/>
      <c r="S74" s="192"/>
    </row>
    <row r="75" spans="3:19" x14ac:dyDescent="0.25">
      <c r="C75" s="194"/>
      <c r="D75" s="194" t="s">
        <v>1024</v>
      </c>
      <c r="E75" s="195">
        <v>0.87</v>
      </c>
      <c r="F75" s="196">
        <v>7016.5920118522381</v>
      </c>
      <c r="G75" s="196">
        <v>8419.91</v>
      </c>
      <c r="H75" s="197"/>
      <c r="I75" s="190"/>
      <c r="K75" s="179"/>
      <c r="N75" s="179"/>
      <c r="R75" s="179"/>
      <c r="S75" s="192"/>
    </row>
    <row r="76" spans="3:19" x14ac:dyDescent="0.25">
      <c r="C76" s="194"/>
      <c r="D76" s="194" t="s">
        <v>1025</v>
      </c>
      <c r="E76" s="195">
        <v>0.84</v>
      </c>
      <c r="F76" s="196">
        <v>6774.640563167678</v>
      </c>
      <c r="G76" s="196">
        <v>8129.57</v>
      </c>
      <c r="H76" s="197"/>
      <c r="I76" s="190"/>
      <c r="K76" s="179"/>
      <c r="N76" s="179"/>
      <c r="R76" s="179"/>
      <c r="S76" s="192"/>
    </row>
    <row r="77" spans="3:19" x14ac:dyDescent="0.25">
      <c r="C77" s="194"/>
      <c r="D77" s="194" t="s">
        <v>1026</v>
      </c>
      <c r="E77" s="195">
        <v>0.82</v>
      </c>
      <c r="F77" s="196">
        <v>6613.3395973779716</v>
      </c>
      <c r="G77" s="196">
        <v>7936.01</v>
      </c>
      <c r="H77" s="197"/>
      <c r="I77" s="190"/>
      <c r="K77" s="179"/>
      <c r="N77" s="179"/>
      <c r="R77" s="179"/>
      <c r="S77" s="192"/>
    </row>
    <row r="78" spans="3:19" s="191" customFormat="1" x14ac:dyDescent="0.25">
      <c r="C78" s="187">
        <v>19</v>
      </c>
      <c r="D78" s="187" t="s">
        <v>1429</v>
      </c>
      <c r="E78" s="188">
        <v>0.94154000000000004</v>
      </c>
      <c r="F78" s="189">
        <v>7593.5655664820188</v>
      </c>
      <c r="G78" s="189">
        <v>9112.2800000000007</v>
      </c>
      <c r="H78" s="190"/>
      <c r="I78" s="190"/>
      <c r="K78" s="192"/>
      <c r="L78" s="192"/>
      <c r="N78" s="192"/>
      <c r="O78" s="192"/>
      <c r="R78" s="192"/>
      <c r="S78" s="192"/>
    </row>
    <row r="79" spans="3:19" x14ac:dyDescent="0.25">
      <c r="C79" s="194"/>
      <c r="D79" s="194" t="s">
        <v>1027</v>
      </c>
      <c r="E79" s="195">
        <v>0.92</v>
      </c>
      <c r="F79" s="196">
        <v>7419.8444263265046</v>
      </c>
      <c r="G79" s="196">
        <v>8903.81</v>
      </c>
      <c r="H79" s="197"/>
      <c r="I79" s="197"/>
      <c r="K79" s="179"/>
      <c r="N79" s="179"/>
      <c r="R79" s="179"/>
      <c r="S79" s="192"/>
    </row>
    <row r="80" spans="3:19" x14ac:dyDescent="0.25">
      <c r="C80" s="194"/>
      <c r="D80" s="194" t="s">
        <v>1028</v>
      </c>
      <c r="E80" s="195">
        <v>0.89</v>
      </c>
      <c r="F80" s="196">
        <v>7177.8929776419445</v>
      </c>
      <c r="G80" s="196">
        <v>8613.4699999999993</v>
      </c>
      <c r="H80" s="197"/>
      <c r="I80" s="197"/>
      <c r="K80" s="179"/>
      <c r="N80" s="179"/>
      <c r="R80" s="179"/>
      <c r="S80" s="192"/>
    </row>
    <row r="81" spans="3:19" x14ac:dyDescent="0.25">
      <c r="C81" s="194"/>
      <c r="D81" s="194" t="s">
        <v>1029</v>
      </c>
      <c r="E81" s="195">
        <v>0.87</v>
      </c>
      <c r="F81" s="196">
        <v>7016.5920118522381</v>
      </c>
      <c r="G81" s="196">
        <v>8419.91</v>
      </c>
      <c r="H81" s="197"/>
      <c r="I81" s="197"/>
      <c r="K81" s="179"/>
      <c r="N81" s="179"/>
      <c r="R81" s="179"/>
      <c r="S81" s="192"/>
    </row>
    <row r="82" spans="3:19" x14ac:dyDescent="0.25">
      <c r="C82" s="194"/>
      <c r="D82" s="194" t="s">
        <v>1030</v>
      </c>
      <c r="E82" s="195">
        <v>0.84</v>
      </c>
      <c r="F82" s="196">
        <v>6774.640563167678</v>
      </c>
      <c r="G82" s="196">
        <v>8129.57</v>
      </c>
      <c r="H82" s="197"/>
      <c r="I82" s="197"/>
      <c r="K82" s="179"/>
      <c r="N82" s="179"/>
      <c r="R82" s="179"/>
      <c r="S82" s="192"/>
    </row>
    <row r="83" spans="3:19" x14ac:dyDescent="0.25">
      <c r="C83" s="194"/>
      <c r="D83" s="194" t="s">
        <v>1031</v>
      </c>
      <c r="E83" s="195">
        <v>0.82</v>
      </c>
      <c r="F83" s="196">
        <v>6613.3395973779716</v>
      </c>
      <c r="G83" s="196">
        <v>7936.01</v>
      </c>
      <c r="H83" s="197"/>
      <c r="I83" s="197"/>
      <c r="K83" s="179"/>
      <c r="N83" s="179"/>
      <c r="R83" s="179"/>
      <c r="S83" s="192"/>
    </row>
    <row r="84" spans="3:19" s="191" customFormat="1" x14ac:dyDescent="0.25">
      <c r="C84" s="187">
        <v>20</v>
      </c>
      <c r="D84" s="187" t="s">
        <v>1430</v>
      </c>
      <c r="E84" s="188">
        <v>0.94154000000000004</v>
      </c>
      <c r="F84" s="189">
        <v>7646.0759213570182</v>
      </c>
      <c r="G84" s="189">
        <v>9175.2900000000009</v>
      </c>
      <c r="H84" s="190"/>
      <c r="I84" s="190"/>
      <c r="K84" s="192"/>
      <c r="L84" s="192"/>
      <c r="N84" s="192"/>
      <c r="O84" s="192"/>
      <c r="R84" s="192"/>
      <c r="S84" s="192"/>
    </row>
    <row r="85" spans="3:19" x14ac:dyDescent="0.25">
      <c r="C85" s="194"/>
      <c r="D85" s="194" t="s">
        <v>1032</v>
      </c>
      <c r="E85" s="195">
        <v>0.92</v>
      </c>
      <c r="F85" s="196">
        <v>7471.1534800947984</v>
      </c>
      <c r="G85" s="196">
        <v>8965.3799999999992</v>
      </c>
      <c r="H85" s="197"/>
      <c r="I85" s="197"/>
      <c r="K85" s="179"/>
      <c r="N85" s="179"/>
      <c r="R85" s="179"/>
      <c r="S85" s="192"/>
    </row>
    <row r="86" spans="3:19" x14ac:dyDescent="0.25">
      <c r="C86" s="194"/>
      <c r="D86" s="194" t="s">
        <v>1033</v>
      </c>
      <c r="E86" s="195">
        <v>0.89</v>
      </c>
      <c r="F86" s="196">
        <v>7227.5289100917071</v>
      </c>
      <c r="G86" s="196">
        <v>8673.0300000000007</v>
      </c>
      <c r="H86" s="197"/>
      <c r="I86" s="197"/>
      <c r="K86" s="179"/>
      <c r="N86" s="179"/>
      <c r="R86" s="179"/>
      <c r="S86" s="192"/>
    </row>
    <row r="87" spans="3:19" x14ac:dyDescent="0.25">
      <c r="C87" s="194"/>
      <c r="D87" s="194" t="s">
        <v>1034</v>
      </c>
      <c r="E87" s="195">
        <v>0.87</v>
      </c>
      <c r="F87" s="196">
        <v>7065.1125300896465</v>
      </c>
      <c r="G87" s="196">
        <v>8478.14</v>
      </c>
      <c r="H87" s="197"/>
      <c r="I87" s="197"/>
      <c r="K87" s="179"/>
      <c r="N87" s="179"/>
      <c r="R87" s="179"/>
      <c r="S87" s="192"/>
    </row>
    <row r="88" spans="3:19" x14ac:dyDescent="0.25">
      <c r="C88" s="194"/>
      <c r="D88" s="194" t="s">
        <v>1035</v>
      </c>
      <c r="E88" s="195">
        <v>0.84</v>
      </c>
      <c r="F88" s="196">
        <v>6821.4879600865543</v>
      </c>
      <c r="G88" s="196">
        <v>8185.79</v>
      </c>
      <c r="H88" s="197"/>
      <c r="I88" s="197"/>
      <c r="K88" s="179"/>
      <c r="N88" s="179"/>
      <c r="R88" s="179"/>
      <c r="S88" s="192"/>
    </row>
    <row r="89" spans="3:19" x14ac:dyDescent="0.25">
      <c r="C89" s="194"/>
      <c r="D89" s="194" t="s">
        <v>1036</v>
      </c>
      <c r="E89" s="195">
        <v>0.82</v>
      </c>
      <c r="F89" s="196">
        <v>6659.0715800844937</v>
      </c>
      <c r="G89" s="196">
        <v>7990.89</v>
      </c>
      <c r="H89" s="197"/>
      <c r="I89" s="197"/>
      <c r="K89" s="179"/>
      <c r="N89" s="179"/>
      <c r="R89" s="179"/>
      <c r="S89" s="192"/>
    </row>
    <row r="90" spans="3:19" s="191" customFormat="1" x14ac:dyDescent="0.25">
      <c r="C90" s="187">
        <v>21</v>
      </c>
      <c r="D90" s="187" t="s">
        <v>1431</v>
      </c>
      <c r="E90" s="188">
        <v>0.94154000000000004</v>
      </c>
      <c r="F90" s="189">
        <v>7698.5862762320176</v>
      </c>
      <c r="G90" s="189">
        <v>9238.2999999999993</v>
      </c>
      <c r="H90" s="190"/>
      <c r="I90" s="190"/>
      <c r="K90" s="192"/>
      <c r="L90" s="192"/>
      <c r="N90" s="192"/>
      <c r="O90" s="192"/>
      <c r="R90" s="192"/>
      <c r="S90" s="192"/>
    </row>
    <row r="91" spans="3:19" x14ac:dyDescent="0.25">
      <c r="C91" s="194"/>
      <c r="D91" s="194" t="s">
        <v>1037</v>
      </c>
      <c r="E91" s="195">
        <v>0.92</v>
      </c>
      <c r="F91" s="196">
        <v>7522.4625338630922</v>
      </c>
      <c r="G91" s="196">
        <v>9026.9599999999991</v>
      </c>
      <c r="H91" s="197"/>
      <c r="I91" s="197"/>
      <c r="K91" s="179"/>
      <c r="N91" s="179"/>
      <c r="R91" s="179"/>
      <c r="S91" s="192"/>
    </row>
    <row r="92" spans="3:19" x14ac:dyDescent="0.25">
      <c r="C92" s="194"/>
      <c r="D92" s="194" t="s">
        <v>1038</v>
      </c>
      <c r="E92" s="195">
        <v>0.89</v>
      </c>
      <c r="F92" s="196">
        <v>7277.1648425414696</v>
      </c>
      <c r="G92" s="196">
        <v>8732.6</v>
      </c>
      <c r="H92" s="197"/>
      <c r="I92" s="197"/>
      <c r="K92" s="179"/>
      <c r="N92" s="179"/>
      <c r="R92" s="179"/>
      <c r="S92" s="192"/>
    </row>
    <row r="93" spans="3:19" x14ac:dyDescent="0.25">
      <c r="C93" s="194"/>
      <c r="D93" s="194" t="s">
        <v>1039</v>
      </c>
      <c r="E93" s="195">
        <v>0.87</v>
      </c>
      <c r="F93" s="196">
        <v>7113.633048327054</v>
      </c>
      <c r="G93" s="196">
        <v>8536.36</v>
      </c>
      <c r="H93" s="197"/>
      <c r="I93" s="197"/>
      <c r="K93" s="179"/>
      <c r="N93" s="179"/>
      <c r="R93" s="179"/>
      <c r="S93" s="192"/>
    </row>
    <row r="94" spans="3:19" x14ac:dyDescent="0.25">
      <c r="C94" s="194"/>
      <c r="D94" s="194" t="s">
        <v>1040</v>
      </c>
      <c r="E94" s="195">
        <v>0.84</v>
      </c>
      <c r="F94" s="196">
        <v>6868.3353570054314</v>
      </c>
      <c r="G94" s="196">
        <v>8242</v>
      </c>
      <c r="H94" s="197"/>
      <c r="I94" s="197"/>
      <c r="K94" s="179"/>
      <c r="N94" s="179"/>
      <c r="R94" s="179"/>
      <c r="S94" s="192"/>
    </row>
    <row r="95" spans="3:19" x14ac:dyDescent="0.25">
      <c r="C95" s="194"/>
      <c r="D95" s="194" t="s">
        <v>1041</v>
      </c>
      <c r="E95" s="195">
        <v>0.82</v>
      </c>
      <c r="F95" s="196">
        <v>6704.8035627910167</v>
      </c>
      <c r="G95" s="196">
        <v>8045.76</v>
      </c>
      <c r="H95" s="197"/>
      <c r="I95" s="197"/>
      <c r="K95" s="179"/>
      <c r="N95" s="179"/>
      <c r="R95" s="179"/>
      <c r="S95" s="192"/>
    </row>
    <row r="96" spans="3:19" s="191" customFormat="1" x14ac:dyDescent="0.25">
      <c r="C96" s="187">
        <v>22</v>
      </c>
      <c r="D96" s="187" t="s">
        <v>1432</v>
      </c>
      <c r="E96" s="188">
        <v>0.94154000000000004</v>
      </c>
      <c r="F96" s="189">
        <v>7751.0966311070179</v>
      </c>
      <c r="G96" s="189">
        <v>9301.32</v>
      </c>
      <c r="H96" s="190"/>
      <c r="I96" s="190"/>
      <c r="K96" s="192"/>
      <c r="L96" s="192"/>
      <c r="N96" s="192"/>
      <c r="O96" s="192"/>
      <c r="R96" s="192"/>
      <c r="S96" s="192"/>
    </row>
    <row r="97" spans="3:19" x14ac:dyDescent="0.25">
      <c r="C97" s="194"/>
      <c r="D97" s="194" t="s">
        <v>1042</v>
      </c>
      <c r="E97" s="195">
        <v>0.92</v>
      </c>
      <c r="F97" s="196">
        <v>7573.7715876313878</v>
      </c>
      <c r="G97" s="196">
        <v>9088.5300000000007</v>
      </c>
      <c r="H97" s="197"/>
      <c r="I97" s="197"/>
      <c r="K97" s="179"/>
      <c r="N97" s="179"/>
      <c r="R97" s="179"/>
      <c r="S97" s="192"/>
    </row>
    <row r="98" spans="3:19" x14ac:dyDescent="0.25">
      <c r="C98" s="194"/>
      <c r="D98" s="194" t="s">
        <v>1043</v>
      </c>
      <c r="E98" s="195">
        <v>0.89</v>
      </c>
      <c r="F98" s="196">
        <v>7326.8007749912331</v>
      </c>
      <c r="G98" s="196">
        <v>8792.16</v>
      </c>
      <c r="H98" s="197"/>
      <c r="I98" s="197"/>
      <c r="K98" s="179"/>
      <c r="N98" s="179"/>
      <c r="R98" s="179"/>
      <c r="S98" s="192"/>
    </row>
    <row r="99" spans="3:19" x14ac:dyDescent="0.25">
      <c r="C99" s="194"/>
      <c r="D99" s="194" t="s">
        <v>1044</v>
      </c>
      <c r="E99" s="195">
        <v>0.87</v>
      </c>
      <c r="F99" s="196">
        <v>7162.1535665644642</v>
      </c>
      <c r="G99" s="196">
        <v>8594.58</v>
      </c>
      <c r="H99" s="197"/>
      <c r="I99" s="197"/>
      <c r="K99" s="179"/>
      <c r="N99" s="179"/>
      <c r="R99" s="179"/>
      <c r="S99" s="192"/>
    </row>
    <row r="100" spans="3:19" x14ac:dyDescent="0.25">
      <c r="C100" s="194"/>
      <c r="D100" s="194" t="s">
        <v>1045</v>
      </c>
      <c r="E100" s="195">
        <v>0.84</v>
      </c>
      <c r="F100" s="196">
        <v>6915.1827539243095</v>
      </c>
      <c r="G100" s="196">
        <v>8298.2199999999993</v>
      </c>
      <c r="H100" s="197"/>
      <c r="I100" s="197"/>
      <c r="K100" s="179"/>
      <c r="N100" s="179"/>
      <c r="R100" s="179"/>
      <c r="S100" s="192"/>
    </row>
    <row r="101" spans="3:19" x14ac:dyDescent="0.25">
      <c r="C101" s="194"/>
      <c r="D101" s="194" t="s">
        <v>1046</v>
      </c>
      <c r="E101" s="195">
        <v>0.82</v>
      </c>
      <c r="F101" s="196">
        <v>6750.5355454975406</v>
      </c>
      <c r="G101" s="196">
        <v>8100.64</v>
      </c>
      <c r="H101" s="197"/>
      <c r="I101" s="197"/>
      <c r="K101" s="179"/>
      <c r="N101" s="179"/>
      <c r="R101" s="179"/>
      <c r="S101" s="192"/>
    </row>
    <row r="102" spans="3:19" s="191" customFormat="1" x14ac:dyDescent="0.25">
      <c r="C102" s="187">
        <v>23</v>
      </c>
      <c r="D102" s="187" t="s">
        <v>1433</v>
      </c>
      <c r="E102" s="188">
        <v>0.94154000000000004</v>
      </c>
      <c r="F102" s="189">
        <v>7857.0720745820181</v>
      </c>
      <c r="G102" s="189">
        <v>9428.49</v>
      </c>
      <c r="H102" s="190"/>
      <c r="I102" s="190"/>
      <c r="J102" s="193"/>
      <c r="K102" s="192"/>
      <c r="L102" s="192"/>
      <c r="N102" s="192"/>
      <c r="O102" s="192"/>
      <c r="R102" s="192"/>
      <c r="S102" s="192"/>
    </row>
    <row r="103" spans="3:19" x14ac:dyDescent="0.25">
      <c r="C103" s="194"/>
      <c r="D103" s="194" t="s">
        <v>1047</v>
      </c>
      <c r="E103" s="195">
        <v>0.92</v>
      </c>
      <c r="F103" s="196">
        <v>7677.322587054673</v>
      </c>
      <c r="G103" s="196">
        <v>9212.7900000000009</v>
      </c>
      <c r="H103" s="197"/>
      <c r="I103" s="197"/>
      <c r="K103" s="179"/>
      <c r="N103" s="179"/>
      <c r="R103" s="179"/>
      <c r="S103" s="192"/>
    </row>
    <row r="104" spans="3:19" x14ac:dyDescent="0.25">
      <c r="C104" s="194"/>
      <c r="D104" s="194" t="s">
        <v>1048</v>
      </c>
      <c r="E104" s="195">
        <v>0.89</v>
      </c>
      <c r="F104" s="196">
        <v>7426.9751113898465</v>
      </c>
      <c r="G104" s="196">
        <v>8912.3700000000008</v>
      </c>
      <c r="H104" s="197"/>
      <c r="I104" s="197"/>
      <c r="K104" s="179"/>
      <c r="N104" s="179"/>
      <c r="R104" s="179"/>
      <c r="S104" s="192"/>
    </row>
    <row r="105" spans="3:19" x14ac:dyDescent="0.25">
      <c r="C105" s="194"/>
      <c r="D105" s="194" t="s">
        <v>1049</v>
      </c>
      <c r="E105" s="195">
        <v>0.87</v>
      </c>
      <c r="F105" s="196">
        <v>7260.0767942799621</v>
      </c>
      <c r="G105" s="196">
        <v>8712.09</v>
      </c>
      <c r="H105" s="197"/>
      <c r="I105" s="197"/>
      <c r="K105" s="179"/>
      <c r="N105" s="179"/>
      <c r="R105" s="179"/>
      <c r="S105" s="192"/>
    </row>
    <row r="106" spans="3:19" x14ac:dyDescent="0.25">
      <c r="C106" s="194"/>
      <c r="D106" s="194" t="s">
        <v>1050</v>
      </c>
      <c r="E106" s="195">
        <v>0.84</v>
      </c>
      <c r="F106" s="196">
        <v>7009.7293186151355</v>
      </c>
      <c r="G106" s="196">
        <v>8411.68</v>
      </c>
      <c r="H106" s="197"/>
      <c r="I106" s="197"/>
      <c r="K106" s="179"/>
      <c r="N106" s="179"/>
      <c r="R106" s="179"/>
      <c r="S106" s="192"/>
    </row>
    <row r="107" spans="3:19" x14ac:dyDescent="0.25">
      <c r="C107" s="194"/>
      <c r="D107" s="194" t="s">
        <v>1051</v>
      </c>
      <c r="E107" s="195">
        <v>0.82</v>
      </c>
      <c r="F107" s="196">
        <v>6842.8310015052512</v>
      </c>
      <c r="G107" s="196">
        <v>8211.4</v>
      </c>
      <c r="H107" s="197"/>
      <c r="I107" s="197"/>
      <c r="K107" s="179"/>
      <c r="N107" s="179"/>
      <c r="R107" s="179"/>
      <c r="S107" s="192"/>
    </row>
    <row r="108" spans="3:19" s="191" customFormat="1" x14ac:dyDescent="0.25">
      <c r="C108" s="187">
        <v>24</v>
      </c>
      <c r="D108" s="187" t="s">
        <v>1434</v>
      </c>
      <c r="E108" s="188">
        <v>0.94154000000000004</v>
      </c>
      <c r="F108" s="189">
        <v>8112.9772371366053</v>
      </c>
      <c r="G108" s="189">
        <v>9735.57</v>
      </c>
      <c r="H108" s="190"/>
      <c r="I108" s="190"/>
      <c r="K108" s="192"/>
      <c r="L108" s="192"/>
      <c r="N108" s="192"/>
      <c r="O108" s="192"/>
      <c r="R108" s="192"/>
      <c r="S108" s="192"/>
    </row>
    <row r="109" spans="3:19" x14ac:dyDescent="0.25">
      <c r="C109" s="194"/>
      <c r="D109" s="194" t="s">
        <v>1052</v>
      </c>
      <c r="E109" s="195">
        <v>0.92</v>
      </c>
      <c r="F109" s="196">
        <v>7927.3733013633791</v>
      </c>
      <c r="G109" s="196">
        <v>9512.85</v>
      </c>
      <c r="H109" s="197"/>
      <c r="I109" s="197"/>
      <c r="K109" s="179"/>
      <c r="N109" s="179"/>
      <c r="R109" s="179"/>
      <c r="S109" s="192"/>
    </row>
    <row r="110" spans="3:19" x14ac:dyDescent="0.25">
      <c r="C110" s="194"/>
      <c r="D110" s="194" t="s">
        <v>1053</v>
      </c>
      <c r="E110" s="195">
        <v>0.89</v>
      </c>
      <c r="F110" s="196">
        <v>7668.8719980580518</v>
      </c>
      <c r="G110" s="196">
        <v>9202.65</v>
      </c>
      <c r="H110" s="197"/>
      <c r="I110" s="197"/>
      <c r="K110" s="179"/>
      <c r="N110" s="179"/>
      <c r="R110" s="179"/>
      <c r="S110" s="192"/>
    </row>
    <row r="111" spans="3:19" x14ac:dyDescent="0.25">
      <c r="C111" s="194"/>
      <c r="D111" s="194" t="s">
        <v>1054</v>
      </c>
      <c r="E111" s="195">
        <v>0.87</v>
      </c>
      <c r="F111" s="196">
        <v>7496.5377958544996</v>
      </c>
      <c r="G111" s="196">
        <v>8995.85</v>
      </c>
      <c r="H111" s="197"/>
      <c r="I111" s="197"/>
      <c r="K111" s="179"/>
      <c r="N111" s="179"/>
      <c r="R111" s="179"/>
      <c r="S111" s="192"/>
    </row>
    <row r="112" spans="3:19" x14ac:dyDescent="0.25">
      <c r="C112" s="194"/>
      <c r="D112" s="194" t="s">
        <v>1055</v>
      </c>
      <c r="E112" s="195">
        <v>0.84</v>
      </c>
      <c r="F112" s="196">
        <v>7238.0364925491722</v>
      </c>
      <c r="G112" s="196">
        <v>8685.64</v>
      </c>
      <c r="H112" s="197"/>
      <c r="I112" s="197"/>
      <c r="K112" s="179"/>
      <c r="N112" s="179"/>
      <c r="R112" s="179"/>
      <c r="S112" s="192"/>
    </row>
    <row r="113" spans="3:19" x14ac:dyDescent="0.25">
      <c r="C113" s="194"/>
      <c r="D113" s="194" t="s">
        <v>1056</v>
      </c>
      <c r="E113" s="195">
        <v>0.82</v>
      </c>
      <c r="F113" s="196">
        <v>7065.70229034562</v>
      </c>
      <c r="G113" s="196">
        <v>8478.84</v>
      </c>
      <c r="H113" s="197"/>
      <c r="I113" s="197"/>
      <c r="K113" s="179"/>
      <c r="N113" s="179"/>
      <c r="R113" s="179"/>
      <c r="S113" s="192"/>
    </row>
    <row r="114" spans="3:19" s="191" customFormat="1" x14ac:dyDescent="0.25">
      <c r="C114" s="187">
        <v>25</v>
      </c>
      <c r="D114" s="187" t="s">
        <v>1435</v>
      </c>
      <c r="E114" s="188">
        <v>1.09934</v>
      </c>
      <c r="F114" s="189">
        <v>8813.5967875639017</v>
      </c>
      <c r="G114" s="189">
        <v>10576.32</v>
      </c>
      <c r="H114" s="190"/>
      <c r="I114" s="190"/>
      <c r="K114" s="192"/>
      <c r="L114" s="192"/>
      <c r="N114" s="192"/>
      <c r="O114" s="192"/>
      <c r="R114" s="192"/>
      <c r="S114" s="192"/>
    </row>
    <row r="115" spans="3:19" x14ac:dyDescent="0.25">
      <c r="C115" s="194"/>
      <c r="D115" s="194" t="s">
        <v>1057</v>
      </c>
      <c r="E115" s="195">
        <v>1.08</v>
      </c>
      <c r="F115" s="196">
        <v>8658.5447000645981</v>
      </c>
      <c r="G115" s="196">
        <v>10390.25</v>
      </c>
      <c r="H115" s="197"/>
      <c r="I115" s="197"/>
      <c r="K115" s="179"/>
      <c r="N115" s="179"/>
      <c r="R115" s="179"/>
      <c r="S115" s="192"/>
    </row>
    <row r="116" spans="3:19" x14ac:dyDescent="0.25">
      <c r="C116" s="194"/>
      <c r="D116" s="194" t="s">
        <v>1058</v>
      </c>
      <c r="E116" s="195">
        <v>1.05</v>
      </c>
      <c r="F116" s="196">
        <v>8418.0295695072473</v>
      </c>
      <c r="G116" s="196">
        <v>10101.64</v>
      </c>
      <c r="H116" s="197"/>
      <c r="I116" s="197"/>
      <c r="K116" s="179"/>
      <c r="N116" s="179"/>
      <c r="R116" s="179"/>
      <c r="S116" s="192"/>
    </row>
    <row r="117" spans="3:19" x14ac:dyDescent="0.25">
      <c r="C117" s="194"/>
      <c r="D117" s="194" t="s">
        <v>1059</v>
      </c>
      <c r="E117" s="195">
        <v>1.03</v>
      </c>
      <c r="F117" s="196">
        <v>8257.6861491356813</v>
      </c>
      <c r="G117" s="196">
        <v>9909.2199999999993</v>
      </c>
      <c r="H117" s="197"/>
      <c r="I117" s="197"/>
      <c r="K117" s="179"/>
      <c r="N117" s="179"/>
      <c r="R117" s="179"/>
      <c r="S117" s="192"/>
    </row>
    <row r="118" spans="3:19" x14ac:dyDescent="0.25">
      <c r="C118" s="194"/>
      <c r="D118" s="194" t="s">
        <v>1060</v>
      </c>
      <c r="E118" s="195">
        <v>1</v>
      </c>
      <c r="F118" s="196">
        <v>8017.1710185783304</v>
      </c>
      <c r="G118" s="196">
        <v>9620.61</v>
      </c>
      <c r="H118" s="197"/>
      <c r="I118" s="197"/>
      <c r="K118" s="179"/>
      <c r="N118" s="179"/>
      <c r="R118" s="179"/>
      <c r="S118" s="192"/>
    </row>
    <row r="119" spans="3:19" x14ac:dyDescent="0.25">
      <c r="C119" s="194"/>
      <c r="D119" s="194" t="s">
        <v>1061</v>
      </c>
      <c r="E119" s="195">
        <v>0.97</v>
      </c>
      <c r="F119" s="196">
        <v>7776.6558880209805</v>
      </c>
      <c r="G119" s="196">
        <v>9331.99</v>
      </c>
      <c r="H119" s="197"/>
      <c r="I119" s="197"/>
      <c r="K119" s="179"/>
      <c r="N119" s="179"/>
      <c r="R119" s="179"/>
      <c r="S119" s="192"/>
    </row>
    <row r="120" spans="3:19" s="191" customFormat="1" x14ac:dyDescent="0.25">
      <c r="C120" s="187">
        <v>26</v>
      </c>
      <c r="D120" s="187" t="s">
        <v>1436</v>
      </c>
      <c r="E120" s="188">
        <v>1.09934</v>
      </c>
      <c r="F120" s="189">
        <v>8874.6997459638987</v>
      </c>
      <c r="G120" s="189">
        <v>10649.64</v>
      </c>
      <c r="H120" s="190"/>
      <c r="I120" s="190"/>
      <c r="K120" s="192"/>
      <c r="L120" s="192"/>
      <c r="N120" s="192"/>
      <c r="O120" s="192"/>
      <c r="R120" s="192"/>
      <c r="S120" s="192"/>
    </row>
    <row r="121" spans="3:19" x14ac:dyDescent="0.25">
      <c r="C121" s="194"/>
      <c r="D121" s="194" t="s">
        <v>1062</v>
      </c>
      <c r="E121" s="195">
        <v>1.08</v>
      </c>
      <c r="F121" s="196">
        <v>8718.5727123919914</v>
      </c>
      <c r="G121" s="196">
        <v>10462.290000000001</v>
      </c>
      <c r="H121" s="197"/>
      <c r="I121" s="197"/>
      <c r="K121" s="179"/>
      <c r="N121" s="179"/>
      <c r="R121" s="179"/>
      <c r="S121" s="192"/>
    </row>
    <row r="122" spans="3:19" x14ac:dyDescent="0.25">
      <c r="C122" s="194"/>
      <c r="D122" s="194" t="s">
        <v>1063</v>
      </c>
      <c r="E122" s="195">
        <v>1.05</v>
      </c>
      <c r="F122" s="196">
        <v>8476.3901370477688</v>
      </c>
      <c r="G122" s="196">
        <v>10171.67</v>
      </c>
      <c r="H122" s="197"/>
      <c r="I122" s="197"/>
      <c r="K122" s="179"/>
      <c r="N122" s="179"/>
      <c r="R122" s="179"/>
      <c r="S122" s="192"/>
    </row>
    <row r="123" spans="3:19" x14ac:dyDescent="0.25">
      <c r="C123" s="194"/>
      <c r="D123" s="194" t="s">
        <v>1064</v>
      </c>
      <c r="E123" s="195">
        <v>1.03</v>
      </c>
      <c r="F123" s="196">
        <v>8314.9350868182883</v>
      </c>
      <c r="G123" s="196">
        <v>9977.92</v>
      </c>
      <c r="H123" s="197"/>
      <c r="I123" s="197"/>
      <c r="K123" s="179"/>
      <c r="N123" s="179"/>
      <c r="R123" s="179"/>
      <c r="S123" s="192"/>
    </row>
    <row r="124" spans="3:19" x14ac:dyDescent="0.25">
      <c r="C124" s="194"/>
      <c r="D124" s="194" t="s">
        <v>1065</v>
      </c>
      <c r="E124" s="195">
        <v>1</v>
      </c>
      <c r="F124" s="196">
        <v>8072.7525114740656</v>
      </c>
      <c r="G124" s="196">
        <v>9687.2999999999993</v>
      </c>
      <c r="H124" s="197"/>
      <c r="I124" s="197"/>
      <c r="K124" s="179"/>
      <c r="N124" s="179"/>
      <c r="R124" s="179"/>
      <c r="S124" s="192"/>
    </row>
    <row r="125" spans="3:19" x14ac:dyDescent="0.25">
      <c r="C125" s="194"/>
      <c r="D125" s="194" t="s">
        <v>1066</v>
      </c>
      <c r="E125" s="195">
        <v>0.97</v>
      </c>
      <c r="F125" s="196">
        <v>7830.5699361298439</v>
      </c>
      <c r="G125" s="196">
        <v>9396.68</v>
      </c>
      <c r="H125" s="197"/>
      <c r="I125" s="197"/>
      <c r="K125" s="179"/>
      <c r="N125" s="179"/>
      <c r="R125" s="179"/>
      <c r="S125" s="192"/>
    </row>
    <row r="126" spans="3:19" s="191" customFormat="1" x14ac:dyDescent="0.25">
      <c r="C126" s="187">
        <v>27</v>
      </c>
      <c r="D126" s="187" t="s">
        <v>1437</v>
      </c>
      <c r="E126" s="188">
        <v>1.09934</v>
      </c>
      <c r="F126" s="189">
        <v>8935.8027043638995</v>
      </c>
      <c r="G126" s="189">
        <v>10722.96</v>
      </c>
      <c r="H126" s="190"/>
      <c r="I126" s="190"/>
      <c r="K126" s="192"/>
      <c r="L126" s="192"/>
      <c r="N126" s="192"/>
      <c r="O126" s="192"/>
      <c r="R126" s="192"/>
      <c r="S126" s="192"/>
    </row>
    <row r="127" spans="3:19" x14ac:dyDescent="0.25">
      <c r="C127" s="194"/>
      <c r="D127" s="194" t="s">
        <v>1067</v>
      </c>
      <c r="E127" s="195">
        <v>1.08</v>
      </c>
      <c r="F127" s="196">
        <v>8778.6007247193884</v>
      </c>
      <c r="G127" s="196">
        <v>10534.32</v>
      </c>
      <c r="H127" s="197"/>
      <c r="I127" s="197"/>
      <c r="K127" s="179"/>
      <c r="N127" s="179"/>
      <c r="R127" s="179"/>
      <c r="S127" s="192"/>
    </row>
    <row r="128" spans="3:19" x14ac:dyDescent="0.25">
      <c r="C128" s="194"/>
      <c r="D128" s="194" t="s">
        <v>1068</v>
      </c>
      <c r="E128" s="195">
        <v>1.05</v>
      </c>
      <c r="F128" s="196">
        <v>8534.750704588294</v>
      </c>
      <c r="G128" s="196">
        <v>10241.700000000001</v>
      </c>
      <c r="H128" s="197"/>
      <c r="I128" s="197"/>
      <c r="K128" s="179"/>
      <c r="N128" s="179"/>
      <c r="R128" s="179"/>
      <c r="S128" s="192"/>
    </row>
    <row r="129" spans="3:19" x14ac:dyDescent="0.25">
      <c r="C129" s="194"/>
      <c r="D129" s="194" t="s">
        <v>1069</v>
      </c>
      <c r="E129" s="195">
        <v>1.03</v>
      </c>
      <c r="F129" s="196">
        <v>8372.1840245008971</v>
      </c>
      <c r="G129" s="196">
        <v>10046.620000000001</v>
      </c>
      <c r="H129" s="197"/>
      <c r="I129" s="197"/>
      <c r="K129" s="179"/>
      <c r="N129" s="179"/>
      <c r="R129" s="179"/>
      <c r="S129" s="192"/>
    </row>
    <row r="130" spans="3:19" x14ac:dyDescent="0.25">
      <c r="C130" s="194"/>
      <c r="D130" s="194" t="s">
        <v>1070</v>
      </c>
      <c r="E130" s="195">
        <v>1</v>
      </c>
      <c r="F130" s="196">
        <v>8128.3340043698036</v>
      </c>
      <c r="G130" s="196">
        <v>9754</v>
      </c>
      <c r="H130" s="197"/>
      <c r="I130" s="197"/>
      <c r="K130" s="179"/>
      <c r="N130" s="179"/>
      <c r="R130" s="179"/>
      <c r="S130" s="192"/>
    </row>
    <row r="131" spans="3:19" x14ac:dyDescent="0.25">
      <c r="C131" s="194"/>
      <c r="D131" s="194" t="s">
        <v>1071</v>
      </c>
      <c r="E131" s="195">
        <v>0.97</v>
      </c>
      <c r="F131" s="196">
        <v>7884.4839842387091</v>
      </c>
      <c r="G131" s="196">
        <v>9461.3799999999992</v>
      </c>
      <c r="H131" s="197"/>
      <c r="I131" s="197"/>
      <c r="K131" s="179"/>
      <c r="N131" s="179"/>
      <c r="R131" s="179"/>
      <c r="S131" s="192"/>
    </row>
    <row r="132" spans="3:19" s="191" customFormat="1" x14ac:dyDescent="0.25">
      <c r="C132" s="187">
        <v>28</v>
      </c>
      <c r="D132" s="187" t="s">
        <v>1438</v>
      </c>
      <c r="E132" s="188">
        <v>1.09934</v>
      </c>
      <c r="F132" s="189">
        <v>8997.8603964889007</v>
      </c>
      <c r="G132" s="189">
        <v>10797.43</v>
      </c>
      <c r="H132" s="190"/>
      <c r="I132" s="190"/>
      <c r="K132" s="192"/>
      <c r="L132" s="192"/>
      <c r="N132" s="192"/>
      <c r="O132" s="192"/>
      <c r="R132" s="192"/>
      <c r="S132" s="192"/>
    </row>
    <row r="133" spans="3:19" x14ac:dyDescent="0.25">
      <c r="C133" s="194"/>
      <c r="D133" s="194" t="s">
        <v>1072</v>
      </c>
      <c r="E133" s="195">
        <v>1.08</v>
      </c>
      <c r="F133" s="196">
        <v>8839.5666747394025</v>
      </c>
      <c r="G133" s="196">
        <v>10607.48</v>
      </c>
      <c r="H133" s="197"/>
      <c r="I133" s="197"/>
      <c r="K133" s="179"/>
      <c r="N133" s="179"/>
      <c r="R133" s="179"/>
      <c r="S133" s="192"/>
    </row>
    <row r="134" spans="3:19" x14ac:dyDescent="0.25">
      <c r="C134" s="194"/>
      <c r="D134" s="194" t="s">
        <v>1073</v>
      </c>
      <c r="E134" s="195">
        <v>1.05</v>
      </c>
      <c r="F134" s="196">
        <v>8594.0231559966396</v>
      </c>
      <c r="G134" s="196">
        <v>10312.83</v>
      </c>
      <c r="H134" s="197"/>
      <c r="I134" s="197"/>
      <c r="K134" s="179"/>
      <c r="N134" s="179"/>
      <c r="R134" s="179"/>
      <c r="S134" s="192"/>
    </row>
    <row r="135" spans="3:19" x14ac:dyDescent="0.25">
      <c r="C135" s="194"/>
      <c r="D135" s="194" t="s">
        <v>1074</v>
      </c>
      <c r="E135" s="195">
        <v>1.03</v>
      </c>
      <c r="F135" s="196">
        <v>8430.3274768348001</v>
      </c>
      <c r="G135" s="196">
        <v>10116.39</v>
      </c>
      <c r="H135" s="197"/>
      <c r="I135" s="197"/>
      <c r="K135" s="179"/>
      <c r="N135" s="179"/>
      <c r="R135" s="179"/>
      <c r="S135" s="192"/>
    </row>
    <row r="136" spans="3:19" x14ac:dyDescent="0.25">
      <c r="C136" s="194"/>
      <c r="D136" s="194" t="s">
        <v>1075</v>
      </c>
      <c r="E136" s="195">
        <v>1</v>
      </c>
      <c r="F136" s="196">
        <v>8184.7839580920381</v>
      </c>
      <c r="G136" s="196">
        <v>9821.74</v>
      </c>
      <c r="H136" s="197"/>
      <c r="I136" s="197"/>
      <c r="K136" s="179"/>
      <c r="N136" s="179"/>
      <c r="R136" s="179"/>
      <c r="S136" s="192"/>
    </row>
    <row r="137" spans="3:19" x14ac:dyDescent="0.25">
      <c r="C137" s="194"/>
      <c r="D137" s="194" t="s">
        <v>1076</v>
      </c>
      <c r="E137" s="195">
        <v>0.97</v>
      </c>
      <c r="F137" s="196">
        <v>7939.240439349277</v>
      </c>
      <c r="G137" s="196">
        <v>9527.09</v>
      </c>
      <c r="H137" s="197"/>
      <c r="I137" s="197"/>
      <c r="K137" s="179"/>
      <c r="N137" s="179"/>
      <c r="R137" s="179"/>
      <c r="S137" s="192"/>
    </row>
    <row r="138" spans="3:19" s="191" customFormat="1" x14ac:dyDescent="0.25">
      <c r="C138" s="187">
        <v>29</v>
      </c>
      <c r="D138" s="187" t="s">
        <v>1439</v>
      </c>
      <c r="E138" s="188">
        <v>1.09934</v>
      </c>
      <c r="F138" s="189">
        <v>9121.0210470139009</v>
      </c>
      <c r="G138" s="189">
        <v>10945.23</v>
      </c>
      <c r="H138" s="190"/>
      <c r="I138" s="190"/>
      <c r="K138" s="192"/>
      <c r="L138" s="192"/>
      <c r="N138" s="192"/>
      <c r="O138" s="192"/>
      <c r="R138" s="192"/>
      <c r="S138" s="192"/>
    </row>
    <row r="139" spans="3:19" x14ac:dyDescent="0.25">
      <c r="C139" s="194"/>
      <c r="D139" s="194" t="s">
        <v>1077</v>
      </c>
      <c r="E139" s="195">
        <v>1.08</v>
      </c>
      <c r="F139" s="196">
        <v>8960.5606370868099</v>
      </c>
      <c r="G139" s="196">
        <v>10752.67</v>
      </c>
      <c r="H139" s="197"/>
      <c r="I139" s="197"/>
      <c r="K139" s="179"/>
      <c r="N139" s="179"/>
      <c r="R139" s="179"/>
      <c r="S139" s="192"/>
    </row>
    <row r="140" spans="3:19" x14ac:dyDescent="0.25">
      <c r="C140" s="194"/>
      <c r="D140" s="194" t="s">
        <v>1078</v>
      </c>
      <c r="E140" s="195">
        <v>1.05</v>
      </c>
      <c r="F140" s="196">
        <v>8711.6561749455104</v>
      </c>
      <c r="G140" s="196">
        <v>10453.99</v>
      </c>
      <c r="H140" s="197"/>
      <c r="I140" s="197"/>
      <c r="K140" s="179"/>
      <c r="N140" s="179"/>
      <c r="R140" s="179"/>
      <c r="S140" s="192"/>
    </row>
    <row r="141" spans="3:19" x14ac:dyDescent="0.25">
      <c r="C141" s="194"/>
      <c r="D141" s="194" t="s">
        <v>1079</v>
      </c>
      <c r="E141" s="195">
        <v>1.03</v>
      </c>
      <c r="F141" s="196">
        <v>8545.7198668513101</v>
      </c>
      <c r="G141" s="196">
        <v>10254.86</v>
      </c>
      <c r="H141" s="197"/>
      <c r="I141" s="197"/>
      <c r="K141" s="179"/>
      <c r="N141" s="179"/>
      <c r="R141" s="179"/>
      <c r="S141" s="192"/>
    </row>
    <row r="142" spans="3:19" x14ac:dyDescent="0.25">
      <c r="C142" s="194"/>
      <c r="D142" s="194" t="s">
        <v>1080</v>
      </c>
      <c r="E142" s="195">
        <v>1</v>
      </c>
      <c r="F142" s="196">
        <v>8296.8154047100088</v>
      </c>
      <c r="G142" s="196">
        <v>9956.18</v>
      </c>
      <c r="H142" s="197"/>
      <c r="I142" s="197"/>
      <c r="K142" s="179"/>
      <c r="N142" s="179"/>
      <c r="R142" s="179"/>
      <c r="S142" s="192"/>
    </row>
    <row r="143" spans="3:19" x14ac:dyDescent="0.25">
      <c r="C143" s="194"/>
      <c r="D143" s="194" t="s">
        <v>1081</v>
      </c>
      <c r="E143" s="195">
        <v>0.97</v>
      </c>
      <c r="F143" s="196">
        <v>8047.9109425687084</v>
      </c>
      <c r="G143" s="196">
        <v>9657.49</v>
      </c>
      <c r="H143" s="197"/>
      <c r="I143" s="197"/>
      <c r="K143" s="179"/>
      <c r="N143" s="179"/>
      <c r="R143" s="179"/>
      <c r="S143" s="192"/>
    </row>
    <row r="144" spans="3:19" s="191" customFormat="1" x14ac:dyDescent="0.25">
      <c r="C144" s="187">
        <v>30</v>
      </c>
      <c r="D144" s="187" t="s">
        <v>1440</v>
      </c>
      <c r="E144" s="188">
        <v>1.09934</v>
      </c>
      <c r="F144" s="189">
        <v>9182.1240054138998</v>
      </c>
      <c r="G144" s="189">
        <v>11018.55</v>
      </c>
      <c r="H144" s="190"/>
      <c r="I144" s="190"/>
      <c r="K144" s="192"/>
      <c r="L144" s="192"/>
      <c r="N144" s="192"/>
      <c r="O144" s="192"/>
      <c r="R144" s="192"/>
      <c r="S144" s="192"/>
    </row>
    <row r="145" spans="3:19" x14ac:dyDescent="0.25">
      <c r="C145" s="194"/>
      <c r="D145" s="194" t="s">
        <v>1082</v>
      </c>
      <c r="E145" s="195">
        <v>1.08</v>
      </c>
      <c r="F145" s="196">
        <v>9020.5886494142069</v>
      </c>
      <c r="G145" s="196">
        <v>10824.71</v>
      </c>
      <c r="H145" s="197"/>
      <c r="I145" s="197"/>
      <c r="K145" s="179"/>
      <c r="N145" s="179"/>
      <c r="R145" s="179"/>
      <c r="S145" s="192"/>
    </row>
    <row r="146" spans="3:19" x14ac:dyDescent="0.25">
      <c r="C146" s="194"/>
      <c r="D146" s="194" t="s">
        <v>1083</v>
      </c>
      <c r="E146" s="195">
        <v>1.05</v>
      </c>
      <c r="F146" s="196">
        <v>8770.0167424860338</v>
      </c>
      <c r="G146" s="196">
        <v>10524.02</v>
      </c>
      <c r="H146" s="197"/>
      <c r="I146" s="197"/>
      <c r="K146" s="179"/>
      <c r="N146" s="179"/>
      <c r="R146" s="179"/>
      <c r="S146" s="192"/>
    </row>
    <row r="147" spans="3:19" x14ac:dyDescent="0.25">
      <c r="C147" s="194"/>
      <c r="D147" s="194" t="s">
        <v>1084</v>
      </c>
      <c r="E147" s="195">
        <v>1.03</v>
      </c>
      <c r="F147" s="196">
        <v>8602.968804533919</v>
      </c>
      <c r="G147" s="196">
        <v>10323.56</v>
      </c>
      <c r="H147" s="197"/>
      <c r="I147" s="197"/>
      <c r="K147" s="179"/>
      <c r="N147" s="179"/>
      <c r="R147" s="179"/>
      <c r="S147" s="192"/>
    </row>
    <row r="148" spans="3:19" x14ac:dyDescent="0.25">
      <c r="C148" s="194"/>
      <c r="D148" s="194" t="s">
        <v>1085</v>
      </c>
      <c r="E148" s="195">
        <v>1</v>
      </c>
      <c r="F148" s="196">
        <v>8352.3968976057458</v>
      </c>
      <c r="G148" s="196">
        <v>10022.879999999999</v>
      </c>
      <c r="H148" s="197"/>
      <c r="I148" s="197"/>
      <c r="K148" s="179"/>
      <c r="N148" s="179"/>
      <c r="R148" s="179"/>
      <c r="S148" s="192"/>
    </row>
    <row r="149" spans="3:19" x14ac:dyDescent="0.25">
      <c r="C149" s="194"/>
      <c r="D149" s="194" t="s">
        <v>1086</v>
      </c>
      <c r="E149" s="195">
        <v>0.97</v>
      </c>
      <c r="F149" s="196">
        <v>8101.8249906775736</v>
      </c>
      <c r="G149" s="196">
        <v>9722.19</v>
      </c>
      <c r="H149" s="197"/>
      <c r="I149" s="197"/>
      <c r="K149" s="179"/>
      <c r="N149" s="179"/>
      <c r="R149" s="179"/>
      <c r="S149" s="192"/>
    </row>
    <row r="150" spans="3:19" s="191" customFormat="1" x14ac:dyDescent="0.25">
      <c r="C150" s="187">
        <v>31</v>
      </c>
      <c r="D150" s="187" t="s">
        <v>1441</v>
      </c>
      <c r="E150" s="188">
        <v>1.09934</v>
      </c>
      <c r="F150" s="189">
        <v>9305.2846559389</v>
      </c>
      <c r="G150" s="189">
        <v>11166.34</v>
      </c>
      <c r="H150" s="190"/>
      <c r="I150" s="190"/>
      <c r="J150" s="193"/>
      <c r="K150" s="192"/>
      <c r="L150" s="192"/>
      <c r="N150" s="192"/>
      <c r="O150" s="192"/>
      <c r="R150" s="192"/>
      <c r="S150" s="192"/>
    </row>
    <row r="151" spans="3:19" x14ac:dyDescent="0.25">
      <c r="C151" s="194"/>
      <c r="D151" s="194" t="s">
        <v>1087</v>
      </c>
      <c r="E151" s="195">
        <v>1.08</v>
      </c>
      <c r="F151" s="196">
        <v>9141.5826117616143</v>
      </c>
      <c r="G151" s="196">
        <v>10969.9</v>
      </c>
      <c r="H151" s="197"/>
      <c r="I151" s="197"/>
      <c r="K151" s="179"/>
      <c r="N151" s="179"/>
      <c r="R151" s="179"/>
      <c r="S151" s="192"/>
    </row>
    <row r="152" spans="3:19" x14ac:dyDescent="0.25">
      <c r="C152" s="194"/>
      <c r="D152" s="194" t="s">
        <v>1088</v>
      </c>
      <c r="E152" s="195">
        <v>1.05</v>
      </c>
      <c r="F152" s="196">
        <v>8887.6497614349009</v>
      </c>
      <c r="G152" s="196">
        <v>10665.18</v>
      </c>
      <c r="H152" s="197"/>
      <c r="I152" s="197"/>
      <c r="K152" s="179"/>
      <c r="N152" s="179"/>
      <c r="R152" s="179"/>
      <c r="S152" s="192"/>
    </row>
    <row r="153" spans="3:19" x14ac:dyDescent="0.25">
      <c r="C153" s="194"/>
      <c r="D153" s="194" t="s">
        <v>1089</v>
      </c>
      <c r="E153" s="195">
        <v>1.03</v>
      </c>
      <c r="F153" s="196">
        <v>8718.3611945504272</v>
      </c>
      <c r="G153" s="196">
        <v>10462.030000000001</v>
      </c>
      <c r="H153" s="197"/>
      <c r="I153" s="197"/>
      <c r="K153" s="179"/>
      <c r="N153" s="179"/>
      <c r="R153" s="179"/>
      <c r="S153" s="192"/>
    </row>
    <row r="154" spans="3:19" x14ac:dyDescent="0.25">
      <c r="C154" s="194"/>
      <c r="D154" s="194" t="s">
        <v>1090</v>
      </c>
      <c r="E154" s="195">
        <v>1</v>
      </c>
      <c r="F154" s="196">
        <v>8464.4283442237156</v>
      </c>
      <c r="G154" s="196">
        <v>10157.31</v>
      </c>
      <c r="H154" s="197"/>
      <c r="I154" s="197"/>
      <c r="K154" s="179"/>
      <c r="N154" s="179"/>
      <c r="R154" s="179"/>
      <c r="S154" s="192"/>
    </row>
    <row r="155" spans="3:19" x14ac:dyDescent="0.25">
      <c r="C155" s="194"/>
      <c r="D155" s="194" t="s">
        <v>1091</v>
      </c>
      <c r="E155" s="195">
        <v>0.97</v>
      </c>
      <c r="F155" s="196">
        <v>8210.4954938970041</v>
      </c>
      <c r="G155" s="196">
        <v>9852.59</v>
      </c>
      <c r="H155" s="197"/>
      <c r="I155" s="197"/>
      <c r="K155" s="179"/>
      <c r="N155" s="179"/>
      <c r="R155" s="179"/>
      <c r="S155" s="192"/>
    </row>
    <row r="156" spans="3:19" s="191" customFormat="1" x14ac:dyDescent="0.25">
      <c r="C156" s="187">
        <v>32</v>
      </c>
      <c r="D156" s="187" t="s">
        <v>1442</v>
      </c>
      <c r="E156" s="188">
        <v>1.09934</v>
      </c>
      <c r="F156" s="189">
        <v>9665.7206147865727</v>
      </c>
      <c r="G156" s="189">
        <v>11598.86</v>
      </c>
      <c r="H156" s="190"/>
      <c r="I156" s="190"/>
      <c r="K156" s="192"/>
      <c r="L156" s="192"/>
      <c r="N156" s="192"/>
      <c r="O156" s="192"/>
      <c r="R156" s="192"/>
      <c r="S156" s="192"/>
    </row>
    <row r="157" spans="3:19" x14ac:dyDescent="0.25">
      <c r="C157" s="194"/>
      <c r="D157" s="194" t="s">
        <v>1092</v>
      </c>
      <c r="E157" s="195">
        <v>1.08</v>
      </c>
      <c r="F157" s="196">
        <v>9495.6776465602088</v>
      </c>
      <c r="G157" s="196">
        <v>11394.81</v>
      </c>
      <c r="H157" s="197"/>
      <c r="I157" s="197"/>
      <c r="K157" s="179"/>
      <c r="N157" s="179"/>
      <c r="R157" s="179"/>
      <c r="S157" s="192"/>
    </row>
    <row r="158" spans="3:19" x14ac:dyDescent="0.25">
      <c r="C158" s="194"/>
      <c r="D158" s="194" t="s">
        <v>1093</v>
      </c>
      <c r="E158" s="195">
        <v>1.05</v>
      </c>
      <c r="F158" s="196">
        <v>9231.9088230446469</v>
      </c>
      <c r="G158" s="196">
        <v>11078.29</v>
      </c>
      <c r="H158" s="197"/>
      <c r="I158" s="197"/>
      <c r="K158" s="179"/>
      <c r="N158" s="179"/>
      <c r="R158" s="179"/>
      <c r="S158" s="192"/>
    </row>
    <row r="159" spans="3:19" x14ac:dyDescent="0.25">
      <c r="C159" s="194"/>
      <c r="D159" s="194" t="s">
        <v>1094</v>
      </c>
      <c r="E159" s="195">
        <v>1.03</v>
      </c>
      <c r="F159" s="196">
        <v>9056.0629407009401</v>
      </c>
      <c r="G159" s="196">
        <v>10867.28</v>
      </c>
      <c r="H159" s="197"/>
      <c r="I159" s="197"/>
      <c r="K159" s="179"/>
      <c r="N159" s="179"/>
      <c r="R159" s="179"/>
      <c r="S159" s="192"/>
    </row>
    <row r="160" spans="3:19" x14ac:dyDescent="0.25">
      <c r="C160" s="194"/>
      <c r="D160" s="194" t="s">
        <v>1095</v>
      </c>
      <c r="E160" s="195">
        <v>1</v>
      </c>
      <c r="F160" s="196">
        <v>8792.2941171853781</v>
      </c>
      <c r="G160" s="196">
        <v>10550.75</v>
      </c>
      <c r="H160" s="197"/>
      <c r="I160" s="197"/>
      <c r="K160" s="179"/>
      <c r="N160" s="179"/>
      <c r="R160" s="179"/>
      <c r="S160" s="192"/>
    </row>
    <row r="161" spans="3:19" x14ac:dyDescent="0.25">
      <c r="C161" s="194"/>
      <c r="D161" s="194" t="s">
        <v>1096</v>
      </c>
      <c r="E161" s="195">
        <v>0.97</v>
      </c>
      <c r="F161" s="196">
        <v>8528.5252936698162</v>
      </c>
      <c r="G161" s="196">
        <v>10234.23</v>
      </c>
      <c r="H161" s="197"/>
      <c r="I161" s="197"/>
      <c r="K161" s="179"/>
      <c r="N161" s="179"/>
      <c r="R161" s="179"/>
      <c r="S161" s="192"/>
    </row>
    <row r="162" spans="3:19" s="191" customFormat="1" x14ac:dyDescent="0.25">
      <c r="C162" s="187">
        <v>33</v>
      </c>
      <c r="D162" s="187" t="s">
        <v>1443</v>
      </c>
      <c r="E162" s="188">
        <v>1.2571400000000001</v>
      </c>
      <c r="F162" s="189">
        <v>10102.368836845786</v>
      </c>
      <c r="G162" s="189">
        <v>12122.84</v>
      </c>
      <c r="H162" s="190"/>
      <c r="I162" s="190"/>
      <c r="K162" s="192"/>
      <c r="L162" s="192"/>
      <c r="N162" s="192"/>
      <c r="O162" s="192"/>
      <c r="R162" s="192"/>
      <c r="S162" s="192"/>
    </row>
    <row r="163" spans="3:19" x14ac:dyDescent="0.25">
      <c r="C163" s="194"/>
      <c r="D163" s="194" t="s">
        <v>1097</v>
      </c>
      <c r="E163" s="195">
        <v>1.24</v>
      </c>
      <c r="F163" s="196">
        <v>9964.6319086885887</v>
      </c>
      <c r="G163" s="196">
        <v>11957.56</v>
      </c>
      <c r="H163" s="197"/>
      <c r="I163" s="197"/>
      <c r="K163" s="179"/>
      <c r="N163" s="179"/>
      <c r="R163" s="179"/>
      <c r="S163" s="192"/>
    </row>
    <row r="164" spans="3:19" x14ac:dyDescent="0.25">
      <c r="C164" s="194"/>
      <c r="D164" s="194" t="s">
        <v>1098</v>
      </c>
      <c r="E164" s="195">
        <v>1.21</v>
      </c>
      <c r="F164" s="196">
        <v>9723.5521044461238</v>
      </c>
      <c r="G164" s="196">
        <v>11668.26</v>
      </c>
      <c r="H164" s="197"/>
      <c r="I164" s="197"/>
      <c r="K164" s="179"/>
      <c r="N164" s="179"/>
      <c r="R164" s="179"/>
      <c r="S164" s="192"/>
    </row>
    <row r="165" spans="3:19" x14ac:dyDescent="0.25">
      <c r="C165" s="194"/>
      <c r="D165" s="194" t="s">
        <v>1099</v>
      </c>
      <c r="E165" s="195">
        <v>1.18</v>
      </c>
      <c r="F165" s="196">
        <v>9482.4723002036571</v>
      </c>
      <c r="G165" s="196">
        <v>11378.97</v>
      </c>
      <c r="H165" s="197"/>
      <c r="I165" s="197"/>
      <c r="K165" s="179"/>
      <c r="N165" s="179"/>
      <c r="R165" s="179"/>
      <c r="S165" s="192"/>
    </row>
    <row r="166" spans="3:19" x14ac:dyDescent="0.25">
      <c r="C166" s="194"/>
      <c r="D166" s="194" t="s">
        <v>1100</v>
      </c>
      <c r="E166" s="195">
        <v>1.1599999999999999</v>
      </c>
      <c r="F166" s="196">
        <v>9321.7524307086805</v>
      </c>
      <c r="G166" s="196">
        <v>11186.1</v>
      </c>
      <c r="H166" s="197"/>
      <c r="I166" s="197"/>
      <c r="K166" s="179"/>
      <c r="N166" s="179"/>
      <c r="R166" s="179"/>
      <c r="S166" s="192"/>
    </row>
    <row r="167" spans="3:19" x14ac:dyDescent="0.25">
      <c r="C167" s="194"/>
      <c r="D167" s="194" t="s">
        <v>1101</v>
      </c>
      <c r="E167" s="195">
        <v>1.1299999999999999</v>
      </c>
      <c r="F167" s="196">
        <v>9080.6726264662138</v>
      </c>
      <c r="G167" s="196">
        <v>10896.81</v>
      </c>
      <c r="H167" s="197"/>
      <c r="I167" s="197"/>
      <c r="K167" s="179"/>
      <c r="N167" s="179"/>
      <c r="R167" s="179"/>
      <c r="S167" s="192"/>
    </row>
    <row r="168" spans="3:19" s="191" customFormat="1" x14ac:dyDescent="0.25">
      <c r="C168" s="187">
        <v>34</v>
      </c>
      <c r="D168" s="187" t="s">
        <v>1444</v>
      </c>
      <c r="E168" s="188">
        <v>1.2571400000000001</v>
      </c>
      <c r="F168" s="189">
        <v>10173.019132495785</v>
      </c>
      <c r="G168" s="189">
        <v>12207.62</v>
      </c>
      <c r="H168" s="190"/>
      <c r="I168" s="190"/>
      <c r="K168" s="192"/>
      <c r="L168" s="192"/>
      <c r="N168" s="192"/>
      <c r="O168" s="192"/>
      <c r="R168" s="192"/>
      <c r="S168" s="192"/>
    </row>
    <row r="169" spans="3:19" x14ac:dyDescent="0.25">
      <c r="C169" s="194"/>
      <c r="D169" s="194" t="s">
        <v>1102</v>
      </c>
      <c r="E169" s="195">
        <v>1.24</v>
      </c>
      <c r="F169" s="196">
        <v>10034.318949595727</v>
      </c>
      <c r="G169" s="196">
        <v>12041.18</v>
      </c>
      <c r="H169" s="197"/>
      <c r="I169" s="197"/>
      <c r="K169" s="179"/>
      <c r="N169" s="179"/>
      <c r="R169" s="179"/>
      <c r="S169" s="192"/>
    </row>
    <row r="170" spans="3:19" x14ac:dyDescent="0.25">
      <c r="C170" s="194"/>
      <c r="D170" s="194" t="s">
        <v>1103</v>
      </c>
      <c r="E170" s="195">
        <v>1.21</v>
      </c>
      <c r="F170" s="196">
        <v>9791.5531685571204</v>
      </c>
      <c r="G170" s="196">
        <v>11749.86</v>
      </c>
      <c r="H170" s="197"/>
      <c r="I170" s="197"/>
      <c r="K170" s="179"/>
      <c r="N170" s="179"/>
      <c r="R170" s="179"/>
      <c r="S170" s="192"/>
    </row>
    <row r="171" spans="3:19" x14ac:dyDescent="0.25">
      <c r="C171" s="194"/>
      <c r="D171" s="194" t="s">
        <v>1104</v>
      </c>
      <c r="E171" s="195">
        <v>1.18</v>
      </c>
      <c r="F171" s="196">
        <v>9548.7873875185142</v>
      </c>
      <c r="G171" s="196">
        <v>11458.54</v>
      </c>
      <c r="H171" s="197"/>
      <c r="I171" s="197"/>
      <c r="K171" s="179"/>
      <c r="N171" s="179"/>
      <c r="R171" s="179"/>
      <c r="S171" s="192"/>
    </row>
    <row r="172" spans="3:19" x14ac:dyDescent="0.25">
      <c r="C172" s="194"/>
      <c r="D172" s="194" t="s">
        <v>1105</v>
      </c>
      <c r="E172" s="195">
        <v>1.1599999999999999</v>
      </c>
      <c r="F172" s="196">
        <v>9386.9435334927766</v>
      </c>
      <c r="G172" s="196">
        <v>11264.33</v>
      </c>
      <c r="H172" s="197"/>
      <c r="I172" s="197"/>
      <c r="K172" s="179"/>
      <c r="N172" s="179"/>
      <c r="R172" s="179"/>
      <c r="S172" s="192"/>
    </row>
    <row r="173" spans="3:19" x14ac:dyDescent="0.25">
      <c r="C173" s="194"/>
      <c r="D173" s="194" t="s">
        <v>1106</v>
      </c>
      <c r="E173" s="195">
        <v>1.1299999999999999</v>
      </c>
      <c r="F173" s="196">
        <v>9144.1777524541703</v>
      </c>
      <c r="G173" s="196">
        <v>10973.01</v>
      </c>
      <c r="H173" s="197"/>
      <c r="I173" s="197"/>
      <c r="K173" s="179"/>
      <c r="N173" s="179"/>
      <c r="R173" s="179"/>
      <c r="S173" s="192"/>
    </row>
    <row r="174" spans="3:19" s="191" customFormat="1" x14ac:dyDescent="0.25">
      <c r="C174" s="187">
        <v>35</v>
      </c>
      <c r="D174" s="187" t="s">
        <v>1445</v>
      </c>
      <c r="E174" s="188">
        <v>1.2571400000000001</v>
      </c>
      <c r="F174" s="189">
        <v>10313.364990070786</v>
      </c>
      <c r="G174" s="189">
        <v>12376.04</v>
      </c>
      <c r="H174" s="190"/>
      <c r="I174" s="190"/>
      <c r="K174" s="192"/>
      <c r="L174" s="192"/>
      <c r="N174" s="192"/>
      <c r="O174" s="192"/>
      <c r="R174" s="192"/>
      <c r="S174" s="192"/>
    </row>
    <row r="175" spans="3:19" x14ac:dyDescent="0.25">
      <c r="C175" s="194"/>
      <c r="D175" s="194" t="s">
        <v>1107</v>
      </c>
      <c r="E175" s="195">
        <v>1.24</v>
      </c>
      <c r="F175" s="196">
        <v>10172.751314640989</v>
      </c>
      <c r="G175" s="196">
        <v>12207.3</v>
      </c>
      <c r="H175" s="197"/>
      <c r="I175" s="197"/>
      <c r="K175" s="179"/>
      <c r="N175" s="179"/>
      <c r="R175" s="179"/>
      <c r="S175" s="192"/>
    </row>
    <row r="176" spans="3:19" x14ac:dyDescent="0.25">
      <c r="C176" s="194"/>
      <c r="D176" s="194" t="s">
        <v>1108</v>
      </c>
      <c r="E176" s="195">
        <v>1.21</v>
      </c>
      <c r="F176" s="196">
        <v>9926.6363634803201</v>
      </c>
      <c r="G176" s="196">
        <v>11911.96</v>
      </c>
      <c r="H176" s="197"/>
      <c r="I176" s="197"/>
      <c r="K176" s="179"/>
      <c r="N176" s="179"/>
      <c r="R176" s="179"/>
      <c r="S176" s="192"/>
    </row>
    <row r="177" spans="3:19" x14ac:dyDescent="0.25">
      <c r="C177" s="194"/>
      <c r="D177" s="194" t="s">
        <v>1109</v>
      </c>
      <c r="E177" s="195">
        <v>1.18</v>
      </c>
      <c r="F177" s="196">
        <v>9680.5214123196511</v>
      </c>
      <c r="G177" s="196">
        <v>11616.63</v>
      </c>
      <c r="H177" s="197"/>
      <c r="I177" s="197"/>
      <c r="K177" s="179"/>
      <c r="N177" s="179"/>
      <c r="R177" s="179"/>
      <c r="S177" s="192"/>
    </row>
    <row r="178" spans="3:19" x14ac:dyDescent="0.25">
      <c r="C178" s="194"/>
      <c r="D178" s="194" t="s">
        <v>1110</v>
      </c>
      <c r="E178" s="195">
        <v>1.1599999999999999</v>
      </c>
      <c r="F178" s="196">
        <v>9516.4447782125371</v>
      </c>
      <c r="G178" s="196">
        <v>11419.73</v>
      </c>
      <c r="H178" s="197"/>
      <c r="I178" s="197"/>
      <c r="K178" s="179"/>
      <c r="N178" s="179"/>
      <c r="R178" s="179"/>
      <c r="S178" s="192"/>
    </row>
    <row r="179" spans="3:19" x14ac:dyDescent="0.25">
      <c r="C179" s="194"/>
      <c r="D179" s="194" t="s">
        <v>1111</v>
      </c>
      <c r="E179" s="195">
        <v>1.1299999999999999</v>
      </c>
      <c r="F179" s="196">
        <v>9270.3298270518681</v>
      </c>
      <c r="G179" s="196">
        <v>11124.4</v>
      </c>
      <c r="H179" s="197"/>
      <c r="I179" s="197"/>
      <c r="K179" s="179"/>
      <c r="N179" s="179"/>
      <c r="R179" s="179"/>
      <c r="S179" s="192"/>
    </row>
    <row r="180" spans="3:19" s="191" customFormat="1" x14ac:dyDescent="0.25">
      <c r="C180" s="187">
        <v>36</v>
      </c>
      <c r="D180" s="187" t="s">
        <v>1446</v>
      </c>
      <c r="E180" s="188">
        <v>1.2571400000000001</v>
      </c>
      <c r="F180" s="189">
        <v>10384.015285720787</v>
      </c>
      <c r="G180" s="189">
        <v>12460.82</v>
      </c>
      <c r="H180" s="190"/>
      <c r="I180" s="190"/>
      <c r="J180" s="193"/>
      <c r="K180" s="192"/>
      <c r="L180" s="192"/>
      <c r="N180" s="192"/>
      <c r="O180" s="192"/>
      <c r="R180" s="192"/>
      <c r="S180" s="192"/>
    </row>
    <row r="181" spans="3:19" x14ac:dyDescent="0.25">
      <c r="C181" s="194"/>
      <c r="D181" s="194" t="s">
        <v>1112</v>
      </c>
      <c r="E181" s="195">
        <v>1.24</v>
      </c>
      <c r="F181" s="196">
        <v>10242.438355548129</v>
      </c>
      <c r="G181" s="196">
        <v>12290.93</v>
      </c>
      <c r="H181" s="197"/>
      <c r="I181" s="197"/>
      <c r="K181" s="179"/>
      <c r="N181" s="179"/>
      <c r="R181" s="179"/>
      <c r="S181" s="192"/>
    </row>
    <row r="182" spans="3:19" x14ac:dyDescent="0.25">
      <c r="C182" s="194"/>
      <c r="D182" s="194" t="s">
        <v>1113</v>
      </c>
      <c r="E182" s="195">
        <v>1.21</v>
      </c>
      <c r="F182" s="196">
        <v>9994.6374275913186</v>
      </c>
      <c r="G182" s="196">
        <v>11993.56</v>
      </c>
      <c r="H182" s="197"/>
      <c r="I182" s="197"/>
      <c r="K182" s="179"/>
      <c r="N182" s="179"/>
      <c r="R182" s="179"/>
      <c r="S182" s="192"/>
    </row>
    <row r="183" spans="3:19" x14ac:dyDescent="0.25">
      <c r="C183" s="194"/>
      <c r="D183" s="194" t="s">
        <v>1114</v>
      </c>
      <c r="E183" s="195">
        <v>1.18</v>
      </c>
      <c r="F183" s="196">
        <v>9746.8364996345099</v>
      </c>
      <c r="G183" s="196">
        <v>11696.2</v>
      </c>
      <c r="H183" s="197"/>
      <c r="I183" s="197"/>
      <c r="K183" s="179"/>
      <c r="N183" s="179"/>
      <c r="R183" s="179"/>
      <c r="S183" s="192"/>
    </row>
    <row r="184" spans="3:19" x14ac:dyDescent="0.25">
      <c r="C184" s="194"/>
      <c r="D184" s="194" t="s">
        <v>1115</v>
      </c>
      <c r="E184" s="195">
        <v>1.1599999999999999</v>
      </c>
      <c r="F184" s="196">
        <v>9581.6358809966368</v>
      </c>
      <c r="G184" s="196">
        <v>11497.96</v>
      </c>
      <c r="H184" s="197"/>
      <c r="I184" s="197"/>
      <c r="K184" s="179"/>
      <c r="N184" s="179"/>
      <c r="R184" s="179"/>
      <c r="S184" s="192"/>
    </row>
    <row r="185" spans="3:19" x14ac:dyDescent="0.25">
      <c r="C185" s="194"/>
      <c r="D185" s="194" t="s">
        <v>1116</v>
      </c>
      <c r="E185" s="195">
        <v>1.1299999999999999</v>
      </c>
      <c r="F185" s="196">
        <v>9333.8349530398264</v>
      </c>
      <c r="G185" s="196">
        <v>11200.6</v>
      </c>
      <c r="H185" s="197"/>
      <c r="I185" s="197"/>
      <c r="K185" s="179"/>
      <c r="N185" s="179"/>
      <c r="R185" s="179"/>
      <c r="S185" s="192"/>
    </row>
    <row r="186" spans="3:19" s="191" customFormat="1" x14ac:dyDescent="0.25">
      <c r="C186" s="187">
        <v>37</v>
      </c>
      <c r="D186" s="187" t="s">
        <v>1447</v>
      </c>
      <c r="E186" s="188">
        <v>1.2571400000000001</v>
      </c>
      <c r="F186" s="189">
        <v>10524.361143295784</v>
      </c>
      <c r="G186" s="189">
        <v>12629.23</v>
      </c>
      <c r="H186" s="190"/>
      <c r="I186" s="190"/>
      <c r="J186" s="193"/>
      <c r="K186" s="192"/>
      <c r="L186" s="192"/>
      <c r="N186" s="192"/>
      <c r="O186" s="192"/>
      <c r="R186" s="192"/>
      <c r="S186" s="192"/>
    </row>
    <row r="187" spans="3:19" x14ac:dyDescent="0.25">
      <c r="C187" s="194"/>
      <c r="D187" s="194" t="s">
        <v>1117</v>
      </c>
      <c r="E187" s="195">
        <v>1.24</v>
      </c>
      <c r="F187" s="196">
        <v>10380.870720593388</v>
      </c>
      <c r="G187" s="196">
        <v>12457.04</v>
      </c>
      <c r="H187" s="197"/>
      <c r="I187" s="197"/>
      <c r="K187" s="179"/>
      <c r="N187" s="179"/>
      <c r="R187" s="179"/>
      <c r="S187" s="192"/>
    </row>
    <row r="188" spans="3:19" x14ac:dyDescent="0.25">
      <c r="C188" s="194"/>
      <c r="D188" s="194" t="s">
        <v>1118</v>
      </c>
      <c r="E188" s="195">
        <v>1.21</v>
      </c>
      <c r="F188" s="196">
        <v>10129.720622514515</v>
      </c>
      <c r="G188" s="196">
        <v>12155.66</v>
      </c>
      <c r="H188" s="197"/>
      <c r="I188" s="197"/>
      <c r="K188" s="179"/>
      <c r="N188" s="179"/>
      <c r="R188" s="179"/>
      <c r="S188" s="192"/>
    </row>
    <row r="189" spans="3:19" x14ac:dyDescent="0.25">
      <c r="C189" s="194"/>
      <c r="D189" s="194" t="s">
        <v>1119</v>
      </c>
      <c r="E189" s="195">
        <v>1.18</v>
      </c>
      <c r="F189" s="196">
        <v>9878.5705244356413</v>
      </c>
      <c r="G189" s="196">
        <v>11854.28</v>
      </c>
      <c r="H189" s="197"/>
      <c r="I189" s="197"/>
      <c r="K189" s="179"/>
      <c r="N189" s="179"/>
      <c r="R189" s="179"/>
      <c r="S189" s="192"/>
    </row>
    <row r="190" spans="3:19" x14ac:dyDescent="0.25">
      <c r="C190" s="194"/>
      <c r="D190" s="194" t="s">
        <v>1120</v>
      </c>
      <c r="E190" s="195">
        <v>1.1599999999999999</v>
      </c>
      <c r="F190" s="196">
        <v>9711.1371257163937</v>
      </c>
      <c r="G190" s="196">
        <v>11653.36</v>
      </c>
      <c r="H190" s="197"/>
      <c r="I190" s="197"/>
      <c r="K190" s="179"/>
      <c r="N190" s="179"/>
      <c r="R190" s="179"/>
      <c r="S190" s="192"/>
    </row>
    <row r="191" spans="3:19" x14ac:dyDescent="0.25">
      <c r="C191" s="194"/>
      <c r="D191" s="194" t="s">
        <v>1121</v>
      </c>
      <c r="E191" s="195">
        <v>1.1299999999999999</v>
      </c>
      <c r="F191" s="196">
        <v>9459.9870276375204</v>
      </c>
      <c r="G191" s="196">
        <v>11351.98</v>
      </c>
      <c r="H191" s="197"/>
      <c r="I191" s="197"/>
      <c r="K191" s="179"/>
      <c r="N191" s="179"/>
      <c r="R191" s="179"/>
      <c r="S191" s="192"/>
    </row>
    <row r="192" spans="3:19" s="191" customFormat="1" x14ac:dyDescent="0.25">
      <c r="C192" s="187">
        <v>38</v>
      </c>
      <c r="D192" s="187" t="s">
        <v>1448</v>
      </c>
      <c r="E192" s="188">
        <v>1.2571400000000001</v>
      </c>
      <c r="F192" s="189">
        <v>10665.661734595786</v>
      </c>
      <c r="G192" s="189">
        <v>12798.79</v>
      </c>
      <c r="H192" s="190"/>
      <c r="I192" s="190"/>
      <c r="K192" s="192"/>
      <c r="L192" s="192"/>
      <c r="N192" s="192"/>
      <c r="O192" s="192"/>
      <c r="R192" s="192"/>
      <c r="S192" s="192"/>
    </row>
    <row r="193" spans="3:19" x14ac:dyDescent="0.25">
      <c r="C193" s="194"/>
      <c r="D193" s="194" t="s">
        <v>1122</v>
      </c>
      <c r="E193" s="195">
        <v>1.24</v>
      </c>
      <c r="F193" s="196">
        <v>10520.244802407666</v>
      </c>
      <c r="G193" s="196">
        <v>12624.29</v>
      </c>
      <c r="H193" s="197"/>
      <c r="I193" s="197"/>
      <c r="K193" s="179"/>
      <c r="N193" s="179"/>
      <c r="R193" s="179"/>
      <c r="S193" s="192"/>
    </row>
    <row r="194" spans="3:19" x14ac:dyDescent="0.25">
      <c r="C194" s="194"/>
      <c r="D194" s="194" t="s">
        <v>1123</v>
      </c>
      <c r="E194" s="195">
        <v>1.21</v>
      </c>
      <c r="F194" s="196">
        <v>10265.722750736513</v>
      </c>
      <c r="G194" s="196">
        <v>12318.87</v>
      </c>
      <c r="H194" s="197"/>
      <c r="I194" s="197"/>
      <c r="K194" s="179"/>
      <c r="N194" s="179"/>
      <c r="R194" s="179"/>
      <c r="S194" s="192"/>
    </row>
    <row r="195" spans="3:19" x14ac:dyDescent="0.25">
      <c r="C195" s="194"/>
      <c r="D195" s="194" t="s">
        <v>1124</v>
      </c>
      <c r="E195" s="195">
        <v>1.18</v>
      </c>
      <c r="F195" s="196">
        <v>10011.200699065359</v>
      </c>
      <c r="G195" s="196">
        <v>12013.44</v>
      </c>
      <c r="H195" s="197"/>
      <c r="I195" s="197"/>
      <c r="K195" s="179"/>
      <c r="N195" s="179"/>
      <c r="R195" s="179"/>
      <c r="S195" s="192"/>
    </row>
    <row r="196" spans="3:19" x14ac:dyDescent="0.25">
      <c r="C196" s="194"/>
      <c r="D196" s="194" t="s">
        <v>1125</v>
      </c>
      <c r="E196" s="195">
        <v>1.1599999999999999</v>
      </c>
      <c r="F196" s="196">
        <v>9841.5193312845913</v>
      </c>
      <c r="G196" s="196">
        <v>11809.82</v>
      </c>
      <c r="H196" s="197"/>
      <c r="I196" s="197"/>
      <c r="K196" s="179"/>
      <c r="N196" s="179"/>
      <c r="R196" s="179"/>
      <c r="S196" s="192"/>
    </row>
    <row r="197" spans="3:19" x14ac:dyDescent="0.25">
      <c r="C197" s="194"/>
      <c r="D197" s="194" t="s">
        <v>1126</v>
      </c>
      <c r="E197" s="195">
        <v>1.1299999999999999</v>
      </c>
      <c r="F197" s="196">
        <v>9586.9972796134371</v>
      </c>
      <c r="G197" s="196">
        <v>11504.4</v>
      </c>
      <c r="H197" s="197"/>
      <c r="I197" s="197"/>
      <c r="K197" s="179"/>
      <c r="N197" s="179"/>
      <c r="R197" s="179"/>
      <c r="S197" s="192"/>
    </row>
    <row r="198" spans="3:19" s="191" customFormat="1" x14ac:dyDescent="0.25">
      <c r="C198" s="187">
        <v>39</v>
      </c>
      <c r="D198" s="187" t="s">
        <v>1449</v>
      </c>
      <c r="E198" s="188">
        <v>1.2571400000000001</v>
      </c>
      <c r="F198" s="189">
        <v>10876.657887820786</v>
      </c>
      <c r="G198" s="189">
        <v>13051.99</v>
      </c>
      <c r="H198" s="190"/>
      <c r="I198" s="190"/>
      <c r="J198" s="193"/>
      <c r="K198" s="192"/>
      <c r="L198" s="192"/>
      <c r="N198" s="192"/>
      <c r="O198" s="192"/>
      <c r="R198" s="192"/>
      <c r="S198" s="192"/>
    </row>
    <row r="199" spans="3:19" x14ac:dyDescent="0.25">
      <c r="C199" s="194"/>
      <c r="D199" s="194" t="s">
        <v>1127</v>
      </c>
      <c r="E199" s="195">
        <v>1.24</v>
      </c>
      <c r="F199" s="196">
        <v>10728.364208360064</v>
      </c>
      <c r="G199" s="196">
        <v>12874.04</v>
      </c>
      <c r="H199" s="197"/>
      <c r="I199" s="197"/>
      <c r="K199" s="179"/>
      <c r="N199" s="179"/>
      <c r="R199" s="179"/>
      <c r="S199" s="192"/>
    </row>
    <row r="200" spans="3:19" x14ac:dyDescent="0.25">
      <c r="C200" s="194"/>
      <c r="D200" s="194" t="s">
        <v>1128</v>
      </c>
      <c r="E200" s="195">
        <v>1.21</v>
      </c>
      <c r="F200" s="196">
        <v>10468.807009770708</v>
      </c>
      <c r="G200" s="196">
        <v>12562.57</v>
      </c>
      <c r="H200" s="197"/>
      <c r="I200" s="197"/>
      <c r="K200" s="179"/>
      <c r="N200" s="179"/>
      <c r="R200" s="179"/>
      <c r="S200" s="192"/>
    </row>
    <row r="201" spans="3:19" x14ac:dyDescent="0.25">
      <c r="C201" s="194"/>
      <c r="D201" s="194" t="s">
        <v>1129</v>
      </c>
      <c r="E201" s="195">
        <v>1.18</v>
      </c>
      <c r="F201" s="196">
        <v>10209.249811181351</v>
      </c>
      <c r="G201" s="196">
        <v>12251.1</v>
      </c>
      <c r="H201" s="197"/>
      <c r="I201" s="197"/>
      <c r="K201" s="179"/>
      <c r="N201" s="179"/>
      <c r="R201" s="179"/>
      <c r="S201" s="192"/>
    </row>
    <row r="202" spans="3:19" x14ac:dyDescent="0.25">
      <c r="C202" s="194"/>
      <c r="D202" s="194" t="s">
        <v>1130</v>
      </c>
      <c r="E202" s="195">
        <v>1.1599999999999999</v>
      </c>
      <c r="F202" s="196">
        <v>10036.211678788446</v>
      </c>
      <c r="G202" s="196">
        <v>12043.45</v>
      </c>
      <c r="H202" s="197"/>
      <c r="I202" s="197"/>
      <c r="K202" s="179"/>
      <c r="N202" s="179"/>
      <c r="R202" s="179"/>
      <c r="S202" s="192"/>
    </row>
    <row r="203" spans="3:19" x14ac:dyDescent="0.25">
      <c r="C203" s="194"/>
      <c r="D203" s="194" t="s">
        <v>1131</v>
      </c>
      <c r="E203" s="195">
        <v>1.1299999999999999</v>
      </c>
      <c r="F203" s="196">
        <v>9776.6544801990894</v>
      </c>
      <c r="G203" s="196">
        <v>11731.99</v>
      </c>
      <c r="H203" s="197"/>
      <c r="I203" s="197"/>
      <c r="K203" s="179"/>
      <c r="N203" s="179"/>
      <c r="R203" s="179"/>
      <c r="S203" s="192"/>
    </row>
    <row r="204" spans="3:19" s="191" customFormat="1" x14ac:dyDescent="0.25">
      <c r="C204" s="187">
        <v>40</v>
      </c>
      <c r="D204" s="187" t="s">
        <v>1450</v>
      </c>
      <c r="E204" s="188">
        <v>1.2571400000000001</v>
      </c>
      <c r="F204" s="189">
        <v>11499.099394152994</v>
      </c>
      <c r="G204" s="189">
        <v>13798.92</v>
      </c>
      <c r="H204" s="190"/>
      <c r="I204" s="190"/>
      <c r="K204" s="192"/>
      <c r="L204" s="192"/>
      <c r="N204" s="192"/>
      <c r="O204" s="192"/>
      <c r="R204" s="192"/>
      <c r="S204" s="192"/>
    </row>
    <row r="205" spans="3:19" x14ac:dyDescent="0.25">
      <c r="C205" s="194"/>
      <c r="D205" s="194" t="s">
        <v>1132</v>
      </c>
      <c r="E205" s="195">
        <v>1.24</v>
      </c>
      <c r="F205" s="196">
        <v>11342.319271321976</v>
      </c>
      <c r="G205" s="196">
        <v>13610.78</v>
      </c>
      <c r="H205" s="197"/>
      <c r="I205" s="197"/>
      <c r="K205" s="179"/>
      <c r="N205" s="179"/>
      <c r="R205" s="179"/>
      <c r="S205" s="192"/>
    </row>
    <row r="206" spans="3:19" x14ac:dyDescent="0.25">
      <c r="C206" s="194"/>
      <c r="D206" s="194" t="s">
        <v>1133</v>
      </c>
      <c r="E206" s="195">
        <v>1.21</v>
      </c>
      <c r="F206" s="196">
        <v>11067.908321209348</v>
      </c>
      <c r="G206" s="196">
        <v>13281.49</v>
      </c>
      <c r="H206" s="197"/>
      <c r="I206" s="197"/>
      <c r="K206" s="179"/>
      <c r="N206" s="179"/>
      <c r="R206" s="179"/>
      <c r="S206" s="192"/>
    </row>
    <row r="207" spans="3:19" x14ac:dyDescent="0.25">
      <c r="C207" s="194"/>
      <c r="D207" s="194" t="s">
        <v>1134</v>
      </c>
      <c r="E207" s="195">
        <v>1.18</v>
      </c>
      <c r="F207" s="196">
        <v>10793.497371096719</v>
      </c>
      <c r="G207" s="196">
        <v>12952.2</v>
      </c>
      <c r="H207" s="197"/>
      <c r="I207" s="197"/>
      <c r="K207" s="179"/>
      <c r="N207" s="179"/>
      <c r="R207" s="179"/>
      <c r="S207" s="192"/>
    </row>
    <row r="208" spans="3:19" x14ac:dyDescent="0.25">
      <c r="C208" s="194"/>
      <c r="D208" s="194" t="s">
        <v>1135</v>
      </c>
      <c r="E208" s="195">
        <v>1.1599999999999999</v>
      </c>
      <c r="F208" s="196">
        <v>10610.556737688301</v>
      </c>
      <c r="G208" s="196">
        <v>12732.67</v>
      </c>
      <c r="H208" s="197"/>
      <c r="I208" s="197"/>
      <c r="K208" s="179"/>
      <c r="N208" s="179"/>
      <c r="R208" s="179"/>
      <c r="S208" s="192"/>
    </row>
    <row r="209" spans="3:19" x14ac:dyDescent="0.25">
      <c r="C209" s="194"/>
      <c r="D209" s="194" t="s">
        <v>1136</v>
      </c>
      <c r="E209" s="195">
        <v>1.1299999999999999</v>
      </c>
      <c r="F209" s="196">
        <v>10336.145787575671</v>
      </c>
      <c r="G209" s="196">
        <v>12403.37</v>
      </c>
      <c r="H209" s="197"/>
      <c r="I209" s="197"/>
      <c r="K209" s="179"/>
      <c r="N209" s="179"/>
      <c r="R209" s="179"/>
      <c r="S209" s="192"/>
    </row>
    <row r="210" spans="3:19" s="191" customFormat="1" x14ac:dyDescent="0.25">
      <c r="C210" s="187">
        <v>41</v>
      </c>
      <c r="D210" s="187" t="s">
        <v>1451</v>
      </c>
      <c r="E210" s="188">
        <v>1.4149400000000001</v>
      </c>
      <c r="F210" s="189">
        <v>11720.851917897307</v>
      </c>
      <c r="G210" s="189">
        <v>14065.02</v>
      </c>
      <c r="H210" s="190"/>
      <c r="I210" s="190"/>
      <c r="K210" s="192"/>
      <c r="L210" s="192"/>
      <c r="N210" s="192"/>
      <c r="O210" s="192"/>
      <c r="R210" s="192"/>
      <c r="S210" s="192"/>
    </row>
    <row r="211" spans="3:19" x14ac:dyDescent="0.25">
      <c r="C211" s="194"/>
      <c r="D211" s="194" t="s">
        <v>1137</v>
      </c>
      <c r="E211" s="195">
        <v>1.39</v>
      </c>
      <c r="F211" s="196">
        <v>11514.257965622044</v>
      </c>
      <c r="G211" s="196">
        <v>13817.11</v>
      </c>
      <c r="H211" s="197"/>
      <c r="I211" s="197"/>
      <c r="K211" s="179"/>
      <c r="N211" s="179"/>
      <c r="R211" s="179"/>
      <c r="S211" s="192"/>
    </row>
    <row r="212" spans="3:19" x14ac:dyDescent="0.25">
      <c r="C212" s="194"/>
      <c r="D212" s="194" t="s">
        <v>1138</v>
      </c>
      <c r="E212" s="195">
        <v>1.37</v>
      </c>
      <c r="F212" s="196">
        <v>11348.585189138275</v>
      </c>
      <c r="G212" s="196">
        <v>13618.3</v>
      </c>
      <c r="H212" s="197"/>
      <c r="I212" s="197"/>
      <c r="K212" s="179"/>
      <c r="N212" s="179"/>
      <c r="R212" s="179"/>
      <c r="S212" s="192"/>
    </row>
    <row r="213" spans="3:19" x14ac:dyDescent="0.25">
      <c r="C213" s="194"/>
      <c r="D213" s="194" t="s">
        <v>1139</v>
      </c>
      <c r="E213" s="195">
        <v>1.34</v>
      </c>
      <c r="F213" s="196">
        <v>11100.07602441262</v>
      </c>
      <c r="G213" s="196">
        <v>13320.09</v>
      </c>
      <c r="H213" s="197"/>
      <c r="I213" s="197"/>
      <c r="K213" s="179"/>
      <c r="N213" s="179"/>
      <c r="R213" s="179"/>
      <c r="S213" s="192"/>
    </row>
    <row r="214" spans="3:19" x14ac:dyDescent="0.25">
      <c r="C214" s="194"/>
      <c r="D214" s="194" t="s">
        <v>1140</v>
      </c>
      <c r="E214" s="195">
        <v>1.32</v>
      </c>
      <c r="F214" s="196">
        <v>10934.403247928849</v>
      </c>
      <c r="G214" s="196">
        <v>13121.28</v>
      </c>
      <c r="H214" s="197"/>
      <c r="I214" s="197"/>
      <c r="K214" s="179"/>
      <c r="N214" s="179"/>
      <c r="R214" s="179"/>
      <c r="S214" s="192"/>
    </row>
    <row r="215" spans="3:19" x14ac:dyDescent="0.25">
      <c r="C215" s="194"/>
      <c r="D215" s="194" t="s">
        <v>1141</v>
      </c>
      <c r="E215" s="195">
        <v>1.29</v>
      </c>
      <c r="F215" s="196">
        <v>10685.894083203193</v>
      </c>
      <c r="G215" s="196">
        <v>12823.07</v>
      </c>
      <c r="H215" s="197"/>
      <c r="I215" s="197"/>
      <c r="K215" s="179"/>
      <c r="N215" s="179"/>
      <c r="R215" s="179"/>
      <c r="S215" s="192"/>
    </row>
    <row r="216" spans="3:19" s="191" customFormat="1" x14ac:dyDescent="0.25">
      <c r="C216" s="187">
        <v>42</v>
      </c>
      <c r="D216" s="187" t="s">
        <v>1452</v>
      </c>
      <c r="E216" s="188">
        <v>1.4149400000000001</v>
      </c>
      <c r="F216" s="189">
        <v>11800.094817072306</v>
      </c>
      <c r="G216" s="189">
        <v>14160.11</v>
      </c>
      <c r="H216" s="190"/>
      <c r="I216" s="190"/>
      <c r="K216" s="192"/>
      <c r="L216" s="192"/>
      <c r="N216" s="192"/>
      <c r="O216" s="192"/>
      <c r="R216" s="192"/>
      <c r="S216" s="192"/>
    </row>
    <row r="217" spans="3:19" x14ac:dyDescent="0.25">
      <c r="C217" s="194"/>
      <c r="D217" s="194" t="s">
        <v>1142</v>
      </c>
      <c r="E217" s="195">
        <v>1.39</v>
      </c>
      <c r="F217" s="196">
        <v>11592.10411447164</v>
      </c>
      <c r="G217" s="196">
        <v>13910.52</v>
      </c>
      <c r="H217" s="197"/>
      <c r="I217" s="197"/>
      <c r="K217" s="179"/>
      <c r="N217" s="179"/>
      <c r="R217" s="179"/>
      <c r="S217" s="192"/>
    </row>
    <row r="218" spans="3:19" x14ac:dyDescent="0.25">
      <c r="C218" s="194"/>
      <c r="D218" s="194" t="s">
        <v>1143</v>
      </c>
      <c r="E218" s="195">
        <v>1.37</v>
      </c>
      <c r="F218" s="196">
        <v>11425.311249515216</v>
      </c>
      <c r="G218" s="196">
        <v>13710.37</v>
      </c>
      <c r="H218" s="197"/>
      <c r="I218" s="197"/>
      <c r="K218" s="179"/>
      <c r="N218" s="179"/>
      <c r="R218" s="179"/>
      <c r="S218" s="192"/>
    </row>
    <row r="219" spans="3:19" x14ac:dyDescent="0.25">
      <c r="C219" s="194"/>
      <c r="D219" s="194" t="s">
        <v>1144</v>
      </c>
      <c r="E219" s="195">
        <v>1.34</v>
      </c>
      <c r="F219" s="196">
        <v>11175.121952080575</v>
      </c>
      <c r="G219" s="196">
        <v>13410.15</v>
      </c>
      <c r="H219" s="197"/>
      <c r="I219" s="197"/>
      <c r="K219" s="179"/>
      <c r="N219" s="179"/>
      <c r="R219" s="179"/>
      <c r="S219" s="192"/>
    </row>
    <row r="220" spans="3:19" x14ac:dyDescent="0.25">
      <c r="C220" s="194"/>
      <c r="D220" s="194" t="s">
        <v>1145</v>
      </c>
      <c r="E220" s="195">
        <v>1.32</v>
      </c>
      <c r="F220" s="196">
        <v>11008.32908712415</v>
      </c>
      <c r="G220" s="196">
        <v>13209.99</v>
      </c>
      <c r="H220" s="197"/>
      <c r="I220" s="197"/>
      <c r="K220" s="179"/>
      <c r="N220" s="179"/>
      <c r="R220" s="179"/>
      <c r="S220" s="192"/>
    </row>
    <row r="221" spans="3:19" x14ac:dyDescent="0.25">
      <c r="C221" s="194"/>
      <c r="D221" s="194" t="s">
        <v>1146</v>
      </c>
      <c r="E221" s="195">
        <v>1.29</v>
      </c>
      <c r="F221" s="196">
        <v>10758.139789689509</v>
      </c>
      <c r="G221" s="196">
        <v>12909.77</v>
      </c>
      <c r="H221" s="197"/>
      <c r="I221" s="197"/>
      <c r="K221" s="179"/>
      <c r="N221" s="179"/>
      <c r="R221" s="179"/>
      <c r="S221" s="192"/>
    </row>
    <row r="222" spans="3:19" s="191" customFormat="1" x14ac:dyDescent="0.25">
      <c r="C222" s="187">
        <v>43</v>
      </c>
      <c r="D222" s="187" t="s">
        <v>1453</v>
      </c>
      <c r="E222" s="188">
        <v>1.4149400000000001</v>
      </c>
      <c r="F222" s="189">
        <v>11958.580615422308</v>
      </c>
      <c r="G222" s="189">
        <v>14350.3</v>
      </c>
      <c r="H222" s="190"/>
      <c r="I222" s="190"/>
      <c r="J222" s="193"/>
      <c r="K222" s="192"/>
      <c r="L222" s="192"/>
      <c r="N222" s="192"/>
      <c r="O222" s="192"/>
      <c r="R222" s="192"/>
      <c r="S222" s="192"/>
    </row>
    <row r="223" spans="3:19" x14ac:dyDescent="0.25">
      <c r="C223" s="194"/>
      <c r="D223" s="194" t="s">
        <v>1147</v>
      </c>
      <c r="E223" s="195">
        <v>1.39</v>
      </c>
      <c r="F223" s="196">
        <v>11747.796412170837</v>
      </c>
      <c r="G223" s="196">
        <v>14097.36</v>
      </c>
      <c r="H223" s="197"/>
      <c r="I223" s="197"/>
      <c r="K223" s="179"/>
      <c r="N223" s="179"/>
      <c r="R223" s="179"/>
      <c r="S223" s="192"/>
    </row>
    <row r="224" spans="3:19" x14ac:dyDescent="0.25">
      <c r="C224" s="194"/>
      <c r="D224" s="194" t="s">
        <v>1148</v>
      </c>
      <c r="E224" s="195">
        <v>1.37</v>
      </c>
      <c r="F224" s="196">
        <v>11578.763370269102</v>
      </c>
      <c r="G224" s="196">
        <v>13894.52</v>
      </c>
      <c r="H224" s="197"/>
      <c r="I224" s="197"/>
      <c r="K224" s="179"/>
      <c r="N224" s="179"/>
      <c r="R224" s="179"/>
      <c r="S224" s="192"/>
    </row>
    <row r="225" spans="3:19" x14ac:dyDescent="0.25">
      <c r="C225" s="194"/>
      <c r="D225" s="194" t="s">
        <v>1149</v>
      </c>
      <c r="E225" s="195">
        <v>1.34</v>
      </c>
      <c r="F225" s="196">
        <v>11325.213807416492</v>
      </c>
      <c r="G225" s="196">
        <v>13590.26</v>
      </c>
      <c r="H225" s="197"/>
      <c r="I225" s="197"/>
      <c r="K225" s="179"/>
      <c r="N225" s="179"/>
      <c r="R225" s="179"/>
      <c r="S225" s="192"/>
    </row>
    <row r="226" spans="3:19" x14ac:dyDescent="0.25">
      <c r="C226" s="194"/>
      <c r="D226" s="194" t="s">
        <v>1150</v>
      </c>
      <c r="E226" s="195">
        <v>1.32</v>
      </c>
      <c r="F226" s="196">
        <v>11156.180765514753</v>
      </c>
      <c r="G226" s="196">
        <v>13387.42</v>
      </c>
      <c r="H226" s="197"/>
      <c r="I226" s="197"/>
      <c r="K226" s="179"/>
      <c r="N226" s="179"/>
      <c r="R226" s="179"/>
      <c r="S226" s="192"/>
    </row>
    <row r="227" spans="3:19" x14ac:dyDescent="0.25">
      <c r="C227" s="194"/>
      <c r="D227" s="194" t="s">
        <v>1151</v>
      </c>
      <c r="E227" s="195">
        <v>1.29</v>
      </c>
      <c r="F227" s="196">
        <v>10902.631202662145</v>
      </c>
      <c r="G227" s="196">
        <v>13083.16</v>
      </c>
      <c r="H227" s="197"/>
      <c r="I227" s="197"/>
      <c r="K227" s="179"/>
      <c r="N227" s="179"/>
      <c r="R227" s="179"/>
      <c r="S227" s="192"/>
    </row>
    <row r="228" spans="3:19" s="191" customFormat="1" x14ac:dyDescent="0.25">
      <c r="C228" s="187">
        <v>44</v>
      </c>
      <c r="D228" s="187" t="s">
        <v>1454</v>
      </c>
      <c r="E228" s="188">
        <v>1.4149400000000001</v>
      </c>
      <c r="F228" s="189">
        <v>12117.066413772309</v>
      </c>
      <c r="G228" s="189">
        <v>14540.48</v>
      </c>
      <c r="H228" s="190"/>
      <c r="I228" s="190"/>
      <c r="J228" s="193"/>
      <c r="K228" s="192"/>
      <c r="L228" s="192"/>
      <c r="N228" s="192"/>
      <c r="O228" s="192"/>
      <c r="R228" s="192"/>
      <c r="S228" s="192"/>
    </row>
    <row r="229" spans="3:19" x14ac:dyDescent="0.25">
      <c r="C229" s="194"/>
      <c r="D229" s="194" t="s">
        <v>1152</v>
      </c>
      <c r="E229" s="195">
        <v>1.39</v>
      </c>
      <c r="F229" s="196">
        <v>11903.488709870036</v>
      </c>
      <c r="G229" s="196">
        <v>14284.19</v>
      </c>
      <c r="H229" s="197"/>
      <c r="I229" s="197"/>
      <c r="K229" s="179"/>
      <c r="N229" s="179"/>
      <c r="R229" s="179"/>
      <c r="S229" s="192"/>
    </row>
    <row r="230" spans="3:19" x14ac:dyDescent="0.25">
      <c r="C230" s="194"/>
      <c r="D230" s="194" t="s">
        <v>1153</v>
      </c>
      <c r="E230" s="195">
        <v>1.37</v>
      </c>
      <c r="F230" s="196">
        <v>11732.215491022987</v>
      </c>
      <c r="G230" s="196">
        <v>14078.66</v>
      </c>
      <c r="H230" s="197"/>
      <c r="I230" s="197"/>
      <c r="K230" s="179"/>
      <c r="N230" s="179"/>
      <c r="R230" s="179"/>
      <c r="S230" s="192"/>
    </row>
    <row r="231" spans="3:19" x14ac:dyDescent="0.25">
      <c r="C231" s="194"/>
      <c r="D231" s="194" t="s">
        <v>1154</v>
      </c>
      <c r="E231" s="195">
        <v>1.34</v>
      </c>
      <c r="F231" s="196">
        <v>11475.305662752409</v>
      </c>
      <c r="G231" s="196">
        <v>13770.37</v>
      </c>
      <c r="H231" s="197"/>
      <c r="I231" s="197"/>
      <c r="K231" s="179"/>
      <c r="N231" s="179"/>
      <c r="R231" s="179"/>
      <c r="S231" s="192"/>
    </row>
    <row r="232" spans="3:19" x14ac:dyDescent="0.25">
      <c r="C232" s="194"/>
      <c r="D232" s="194" t="s">
        <v>1155</v>
      </c>
      <c r="E232" s="195">
        <v>1.32</v>
      </c>
      <c r="F232" s="196">
        <v>11304.032443905358</v>
      </c>
      <c r="G232" s="196">
        <v>13564.84</v>
      </c>
      <c r="H232" s="197"/>
      <c r="I232" s="197"/>
      <c r="K232" s="179"/>
      <c r="N232" s="179"/>
      <c r="R232" s="179"/>
      <c r="S232" s="192"/>
    </row>
    <row r="233" spans="3:19" x14ac:dyDescent="0.25">
      <c r="C233" s="194"/>
      <c r="D233" s="194" t="s">
        <v>1156</v>
      </c>
      <c r="E233" s="195">
        <v>1.29</v>
      </c>
      <c r="F233" s="196">
        <v>11047.122615634782</v>
      </c>
      <c r="G233" s="196">
        <v>13256.55</v>
      </c>
      <c r="H233" s="197"/>
      <c r="I233" s="197"/>
      <c r="K233" s="179"/>
      <c r="N233" s="179"/>
      <c r="R233" s="179"/>
      <c r="S233" s="192"/>
    </row>
    <row r="234" spans="3:19" s="191" customFormat="1" x14ac:dyDescent="0.25">
      <c r="C234" s="187">
        <v>45</v>
      </c>
      <c r="D234" s="187" t="s">
        <v>1455</v>
      </c>
      <c r="E234" s="188">
        <v>1.4149400000000001</v>
      </c>
      <c r="F234" s="189">
        <v>12275.552212122306</v>
      </c>
      <c r="G234" s="189">
        <v>14730.66</v>
      </c>
      <c r="H234" s="190"/>
      <c r="I234" s="190"/>
      <c r="J234" s="193"/>
      <c r="K234" s="192"/>
      <c r="L234" s="192"/>
      <c r="N234" s="192"/>
      <c r="O234" s="192"/>
      <c r="R234" s="192"/>
      <c r="S234" s="192"/>
    </row>
    <row r="235" spans="3:19" x14ac:dyDescent="0.25">
      <c r="C235" s="194"/>
      <c r="D235" s="194" t="s">
        <v>1157</v>
      </c>
      <c r="E235" s="195">
        <v>1.39</v>
      </c>
      <c r="F235" s="196">
        <v>12059.181007569228</v>
      </c>
      <c r="G235" s="196">
        <v>14471.02</v>
      </c>
      <c r="H235" s="197"/>
      <c r="I235" s="197"/>
      <c r="K235" s="179"/>
      <c r="N235" s="179"/>
      <c r="R235" s="179"/>
      <c r="S235" s="192"/>
    </row>
    <row r="236" spans="3:19" x14ac:dyDescent="0.25">
      <c r="C236" s="194"/>
      <c r="D236" s="194" t="s">
        <v>1158</v>
      </c>
      <c r="E236" s="195">
        <v>1.37</v>
      </c>
      <c r="F236" s="196">
        <v>11885.667611776867</v>
      </c>
      <c r="G236" s="196">
        <v>14262.8</v>
      </c>
      <c r="H236" s="197"/>
      <c r="I236" s="197"/>
      <c r="K236" s="179"/>
      <c r="N236" s="179"/>
      <c r="R236" s="179"/>
      <c r="S236" s="192"/>
    </row>
    <row r="237" spans="3:19" x14ac:dyDescent="0.25">
      <c r="C237" s="194"/>
      <c r="D237" s="194" t="s">
        <v>1159</v>
      </c>
      <c r="E237" s="195">
        <v>1.34</v>
      </c>
      <c r="F237" s="196">
        <v>11625.397518088323</v>
      </c>
      <c r="G237" s="196">
        <v>13950.48</v>
      </c>
      <c r="H237" s="197"/>
      <c r="I237" s="197"/>
      <c r="K237" s="179"/>
      <c r="N237" s="179"/>
      <c r="R237" s="179"/>
      <c r="S237" s="192"/>
    </row>
    <row r="238" spans="3:19" x14ac:dyDescent="0.25">
      <c r="C238" s="194"/>
      <c r="D238" s="194" t="s">
        <v>1160</v>
      </c>
      <c r="E238" s="195">
        <v>1.32</v>
      </c>
      <c r="F238" s="196">
        <v>11451.884122295958</v>
      </c>
      <c r="G238" s="196">
        <v>13742.26</v>
      </c>
      <c r="H238" s="197"/>
      <c r="I238" s="197"/>
      <c r="K238" s="179"/>
      <c r="N238" s="179"/>
      <c r="R238" s="179"/>
      <c r="S238" s="192"/>
    </row>
    <row r="239" spans="3:19" x14ac:dyDescent="0.25">
      <c r="C239" s="194"/>
      <c r="D239" s="194" t="s">
        <v>1161</v>
      </c>
      <c r="E239" s="195">
        <v>1.29</v>
      </c>
      <c r="F239" s="196">
        <v>11191.614028607415</v>
      </c>
      <c r="G239" s="196">
        <v>13429.94</v>
      </c>
      <c r="H239" s="197"/>
      <c r="I239" s="197"/>
      <c r="K239" s="179"/>
      <c r="N239" s="179"/>
      <c r="R239" s="179"/>
      <c r="S239" s="192"/>
    </row>
    <row r="240" spans="3:19" s="191" customFormat="1" x14ac:dyDescent="0.25">
      <c r="C240" s="187">
        <v>46</v>
      </c>
      <c r="D240" s="187" t="s">
        <v>1456</v>
      </c>
      <c r="E240" s="188">
        <v>1.4149400000000001</v>
      </c>
      <c r="F240" s="189">
        <v>12659.831420906154</v>
      </c>
      <c r="G240" s="189">
        <v>15191.8</v>
      </c>
      <c r="H240" s="190"/>
      <c r="I240" s="190"/>
      <c r="K240" s="192"/>
      <c r="L240" s="192"/>
      <c r="N240" s="192"/>
      <c r="O240" s="192"/>
      <c r="R240" s="192"/>
      <c r="S240" s="192"/>
    </row>
    <row r="241" spans="3:19" x14ac:dyDescent="0.25">
      <c r="C241" s="194"/>
      <c r="D241" s="194" t="s">
        <v>1162</v>
      </c>
      <c r="E241" s="195">
        <v>1.39</v>
      </c>
      <c r="F241" s="196">
        <v>12436.686838353253</v>
      </c>
      <c r="G241" s="196">
        <v>14924.02</v>
      </c>
      <c r="H241" s="197"/>
      <c r="I241" s="197"/>
      <c r="K241" s="179"/>
      <c r="N241" s="179"/>
      <c r="R241" s="179"/>
      <c r="S241" s="192"/>
    </row>
    <row r="242" spans="3:19" x14ac:dyDescent="0.25">
      <c r="C242" s="194"/>
      <c r="D242" s="194" t="s">
        <v>1163</v>
      </c>
      <c r="E242" s="195">
        <v>1.37</v>
      </c>
      <c r="F242" s="196">
        <v>12257.741703988459</v>
      </c>
      <c r="G242" s="196">
        <v>14709.29</v>
      </c>
      <c r="H242" s="197"/>
      <c r="I242" s="197"/>
      <c r="K242" s="179"/>
      <c r="N242" s="179"/>
      <c r="R242" s="179"/>
      <c r="S242" s="192"/>
    </row>
    <row r="243" spans="3:19" x14ac:dyDescent="0.25">
      <c r="C243" s="194"/>
      <c r="D243" s="194" t="s">
        <v>1164</v>
      </c>
      <c r="E243" s="195">
        <v>1.34</v>
      </c>
      <c r="F243" s="196">
        <v>11989.324002441266</v>
      </c>
      <c r="G243" s="196">
        <v>14387.19</v>
      </c>
      <c r="H243" s="197"/>
      <c r="I243" s="197"/>
      <c r="K243" s="179"/>
      <c r="N243" s="179"/>
      <c r="R243" s="179"/>
      <c r="S243" s="192"/>
    </row>
    <row r="244" spans="3:19" x14ac:dyDescent="0.25">
      <c r="C244" s="194"/>
      <c r="D244" s="194" t="s">
        <v>1165</v>
      </c>
      <c r="E244" s="195">
        <v>1.32</v>
      </c>
      <c r="F244" s="196">
        <v>11810.378868076472</v>
      </c>
      <c r="G244" s="196">
        <v>14172.45</v>
      </c>
      <c r="H244" s="197"/>
      <c r="I244" s="197"/>
      <c r="K244" s="179"/>
      <c r="N244" s="179"/>
      <c r="R244" s="179"/>
      <c r="S244" s="192"/>
    </row>
    <row r="245" spans="3:19" x14ac:dyDescent="0.25">
      <c r="C245" s="194"/>
      <c r="D245" s="194" t="s">
        <v>1166</v>
      </c>
      <c r="E245" s="195">
        <v>1.29</v>
      </c>
      <c r="F245" s="196">
        <v>11541.961166529278</v>
      </c>
      <c r="G245" s="196">
        <v>13850.35</v>
      </c>
      <c r="H245" s="197"/>
      <c r="I245" s="197"/>
      <c r="K245" s="179"/>
      <c r="N245" s="179"/>
      <c r="R245" s="179"/>
      <c r="S245" s="192"/>
    </row>
    <row r="246" spans="3:19" s="191" customFormat="1" x14ac:dyDescent="0.25">
      <c r="C246" s="187">
        <v>47</v>
      </c>
      <c r="D246" s="187" t="s">
        <v>1457</v>
      </c>
      <c r="E246" s="188">
        <v>1.4149400000000001</v>
      </c>
      <c r="F246" s="189">
        <v>12976.803017606157</v>
      </c>
      <c r="G246" s="189">
        <v>15572.16</v>
      </c>
      <c r="H246" s="190"/>
      <c r="I246" s="190"/>
      <c r="J246" s="193"/>
      <c r="K246" s="192"/>
      <c r="L246" s="192"/>
      <c r="N246" s="192"/>
      <c r="O246" s="192"/>
      <c r="R246" s="192"/>
      <c r="S246" s="192"/>
    </row>
    <row r="247" spans="3:19" x14ac:dyDescent="0.25">
      <c r="C247" s="194"/>
      <c r="D247" s="194" t="s">
        <v>1167</v>
      </c>
      <c r="E247" s="195">
        <v>1.39</v>
      </c>
      <c r="F247" s="196">
        <v>12748.071433751647</v>
      </c>
      <c r="G247" s="196">
        <v>15297.69</v>
      </c>
      <c r="H247" s="197"/>
      <c r="I247" s="197"/>
      <c r="K247" s="179"/>
      <c r="N247" s="179"/>
      <c r="R247" s="179"/>
      <c r="S247" s="192"/>
    </row>
    <row r="248" spans="3:19" x14ac:dyDescent="0.25">
      <c r="C248" s="194"/>
      <c r="D248" s="194" t="s">
        <v>1168</v>
      </c>
      <c r="E248" s="195">
        <v>1.37</v>
      </c>
      <c r="F248" s="196">
        <v>12564.64594549623</v>
      </c>
      <c r="G248" s="196">
        <v>15077.58</v>
      </c>
      <c r="H248" s="197"/>
      <c r="I248" s="197"/>
      <c r="K248" s="179"/>
      <c r="N248" s="179"/>
      <c r="R248" s="179"/>
      <c r="S248" s="192"/>
    </row>
    <row r="249" spans="3:19" x14ac:dyDescent="0.25">
      <c r="C249" s="194"/>
      <c r="D249" s="194" t="s">
        <v>1169</v>
      </c>
      <c r="E249" s="195">
        <v>1.34</v>
      </c>
      <c r="F249" s="196">
        <v>12289.5077131131</v>
      </c>
      <c r="G249" s="196">
        <v>14747.41</v>
      </c>
      <c r="H249" s="197"/>
      <c r="I249" s="197"/>
      <c r="K249" s="179"/>
      <c r="N249" s="179"/>
      <c r="R249" s="179"/>
      <c r="S249" s="192"/>
    </row>
    <row r="250" spans="3:19" x14ac:dyDescent="0.25">
      <c r="C250" s="194"/>
      <c r="D250" s="194" t="s">
        <v>1170</v>
      </c>
      <c r="E250" s="195">
        <v>1.32</v>
      </c>
      <c r="F250" s="196">
        <v>12106.082224857681</v>
      </c>
      <c r="G250" s="196">
        <v>14527.3</v>
      </c>
      <c r="H250" s="197"/>
      <c r="I250" s="197"/>
      <c r="K250" s="179"/>
      <c r="N250" s="179"/>
      <c r="R250" s="179"/>
      <c r="S250" s="192"/>
    </row>
    <row r="251" spans="3:19" x14ac:dyDescent="0.25">
      <c r="C251" s="194"/>
      <c r="D251" s="194" t="s">
        <v>1171</v>
      </c>
      <c r="E251" s="195">
        <v>1.29</v>
      </c>
      <c r="F251" s="196">
        <v>11830.943992474551</v>
      </c>
      <c r="G251" s="196">
        <v>14197.13</v>
      </c>
      <c r="H251" s="197"/>
      <c r="I251" s="197"/>
      <c r="K251" s="179"/>
      <c r="N251" s="179"/>
      <c r="R251" s="179"/>
      <c r="S251" s="192"/>
    </row>
    <row r="252" spans="3:19" s="191" customFormat="1" x14ac:dyDescent="0.25">
      <c r="C252" s="187">
        <v>48</v>
      </c>
      <c r="D252" s="187" t="s">
        <v>1458</v>
      </c>
      <c r="E252" s="188">
        <v>1.4149400000000001</v>
      </c>
      <c r="F252" s="189">
        <v>13609.360582652183</v>
      </c>
      <c r="G252" s="189">
        <v>16331.23</v>
      </c>
      <c r="H252" s="190"/>
      <c r="I252" s="190"/>
      <c r="K252" s="192"/>
      <c r="L252" s="192"/>
      <c r="N252" s="192"/>
      <c r="O252" s="192"/>
      <c r="R252" s="192"/>
      <c r="S252" s="192"/>
    </row>
    <row r="253" spans="3:19" x14ac:dyDescent="0.25">
      <c r="C253" s="194"/>
      <c r="D253" s="194" t="s">
        <v>1172</v>
      </c>
      <c r="E253" s="195">
        <v>1.39</v>
      </c>
      <c r="F253" s="196">
        <v>13369.47941954184</v>
      </c>
      <c r="G253" s="196">
        <v>16043.38</v>
      </c>
      <c r="H253" s="197"/>
      <c r="I253" s="197"/>
      <c r="K253" s="179"/>
      <c r="N253" s="179"/>
      <c r="R253" s="179"/>
      <c r="S253" s="192"/>
    </row>
    <row r="254" spans="3:19" x14ac:dyDescent="0.25">
      <c r="C254" s="194"/>
      <c r="D254" s="194" t="s">
        <v>1173</v>
      </c>
      <c r="E254" s="195">
        <v>1.37</v>
      </c>
      <c r="F254" s="196">
        <v>13177.112809188722</v>
      </c>
      <c r="G254" s="196">
        <v>15812.54</v>
      </c>
      <c r="H254" s="197"/>
      <c r="I254" s="197"/>
      <c r="K254" s="179"/>
      <c r="N254" s="179"/>
      <c r="R254" s="179"/>
      <c r="S254" s="192"/>
    </row>
    <row r="255" spans="3:19" x14ac:dyDescent="0.25">
      <c r="C255" s="194"/>
      <c r="D255" s="194" t="s">
        <v>1174</v>
      </c>
      <c r="E255" s="195">
        <v>1.34</v>
      </c>
      <c r="F255" s="196">
        <v>12888.562893659042</v>
      </c>
      <c r="G255" s="196">
        <v>15466.28</v>
      </c>
      <c r="H255" s="197"/>
      <c r="I255" s="197"/>
      <c r="K255" s="179"/>
      <c r="N255" s="179"/>
      <c r="R255" s="179"/>
      <c r="S255" s="192"/>
    </row>
    <row r="256" spans="3:19" x14ac:dyDescent="0.25">
      <c r="C256" s="194"/>
      <c r="D256" s="194" t="s">
        <v>1175</v>
      </c>
      <c r="E256" s="195">
        <v>1.32</v>
      </c>
      <c r="F256" s="196">
        <v>12696.196283305921</v>
      </c>
      <c r="G256" s="196">
        <v>15235.44</v>
      </c>
      <c r="H256" s="197"/>
      <c r="I256" s="197"/>
      <c r="K256" s="179"/>
      <c r="N256" s="179"/>
      <c r="R256" s="179"/>
      <c r="S256" s="192"/>
    </row>
    <row r="257" spans="3:19" x14ac:dyDescent="0.25">
      <c r="C257" s="194"/>
      <c r="D257" s="194" t="s">
        <v>1176</v>
      </c>
      <c r="E257" s="195">
        <v>1.29</v>
      </c>
      <c r="F257" s="196">
        <v>12407.64636777624</v>
      </c>
      <c r="G257" s="196">
        <v>14889.18</v>
      </c>
      <c r="H257" s="197"/>
      <c r="I257" s="197"/>
      <c r="K257" s="179"/>
      <c r="N257" s="179"/>
      <c r="R257" s="179"/>
      <c r="S257" s="192"/>
    </row>
    <row r="258" spans="3:19" s="191" customFormat="1" x14ac:dyDescent="0.25">
      <c r="C258" s="187">
        <v>49</v>
      </c>
      <c r="D258" s="187" t="s">
        <v>1459</v>
      </c>
      <c r="E258" s="188">
        <v>1.5727400000000002</v>
      </c>
      <c r="F258" s="189">
        <v>13072.636393029194</v>
      </c>
      <c r="G258" s="189">
        <v>15687.16</v>
      </c>
      <c r="H258" s="190"/>
      <c r="I258" s="190"/>
      <c r="K258" s="192"/>
      <c r="L258" s="192"/>
      <c r="N258" s="192"/>
      <c r="O258" s="192"/>
      <c r="R258" s="192"/>
      <c r="S258" s="192"/>
    </row>
    <row r="259" spans="3:19" x14ac:dyDescent="0.25">
      <c r="C259" s="194"/>
      <c r="D259" s="194" t="s">
        <v>1177</v>
      </c>
      <c r="E259" s="195">
        <v>1.55</v>
      </c>
      <c r="F259" s="196">
        <v>12883.621201975689</v>
      </c>
      <c r="G259" s="196">
        <v>15460.35</v>
      </c>
      <c r="H259" s="197"/>
      <c r="I259" s="197"/>
      <c r="K259" s="179"/>
      <c r="N259" s="179"/>
      <c r="R259" s="179"/>
      <c r="S259" s="192"/>
    </row>
    <row r="260" spans="3:19" x14ac:dyDescent="0.25">
      <c r="C260" s="194"/>
      <c r="D260" s="194" t="s">
        <v>1178</v>
      </c>
      <c r="E260" s="195">
        <v>1.53</v>
      </c>
      <c r="F260" s="196">
        <v>12717.38092840181</v>
      </c>
      <c r="G260" s="196">
        <v>15260.86</v>
      </c>
      <c r="H260" s="197"/>
      <c r="I260" s="197"/>
      <c r="K260" s="179"/>
      <c r="N260" s="179"/>
      <c r="R260" s="179"/>
      <c r="S260" s="192"/>
    </row>
    <row r="261" spans="3:19" x14ac:dyDescent="0.25">
      <c r="C261" s="194"/>
      <c r="D261" s="194" t="s">
        <v>1179</v>
      </c>
      <c r="E261" s="195">
        <v>1.5</v>
      </c>
      <c r="F261" s="196">
        <v>12468.02051804099</v>
      </c>
      <c r="G261" s="196">
        <v>14961.62</v>
      </c>
      <c r="H261" s="197"/>
      <c r="I261" s="197"/>
      <c r="K261" s="179"/>
      <c r="N261" s="179"/>
      <c r="R261" s="179"/>
      <c r="S261" s="192"/>
    </row>
    <row r="262" spans="3:19" x14ac:dyDescent="0.25">
      <c r="C262" s="194"/>
      <c r="D262" s="194" t="s">
        <v>1180</v>
      </c>
      <c r="E262" s="195">
        <v>1.47</v>
      </c>
      <c r="F262" s="196">
        <v>12218.660107680169</v>
      </c>
      <c r="G262" s="196">
        <v>14662.39</v>
      </c>
      <c r="H262" s="197"/>
      <c r="I262" s="197"/>
      <c r="K262" s="179"/>
      <c r="N262" s="179"/>
      <c r="R262" s="179"/>
      <c r="S262" s="192"/>
    </row>
    <row r="263" spans="3:19" x14ac:dyDescent="0.25">
      <c r="C263" s="194"/>
      <c r="D263" s="194" t="s">
        <v>1181</v>
      </c>
      <c r="E263" s="195">
        <v>1.45</v>
      </c>
      <c r="F263" s="196">
        <v>12052.419834106289</v>
      </c>
      <c r="G263" s="196">
        <v>14462.9</v>
      </c>
      <c r="H263" s="197"/>
      <c r="I263" s="197"/>
      <c r="K263" s="179"/>
      <c r="N263" s="179"/>
      <c r="R263" s="179"/>
      <c r="S263" s="192"/>
    </row>
    <row r="264" spans="3:19" s="191" customFormat="1" x14ac:dyDescent="0.25">
      <c r="C264" s="187">
        <v>50</v>
      </c>
      <c r="D264" s="187" t="s">
        <v>1460</v>
      </c>
      <c r="E264" s="188">
        <v>1.5727400000000002</v>
      </c>
      <c r="F264" s="189">
        <v>13249.262132154192</v>
      </c>
      <c r="G264" s="189">
        <v>15899.11</v>
      </c>
      <c r="H264" s="190"/>
      <c r="I264" s="190"/>
      <c r="K264" s="192"/>
      <c r="L264" s="192"/>
      <c r="N264" s="192"/>
      <c r="O264" s="192"/>
      <c r="R264" s="192"/>
      <c r="S264" s="192"/>
    </row>
    <row r="265" spans="3:19" x14ac:dyDescent="0.25">
      <c r="C265" s="194"/>
      <c r="D265" s="194" t="s">
        <v>1182</v>
      </c>
      <c r="E265" s="195">
        <v>1.55</v>
      </c>
      <c r="F265" s="196">
        <v>13057.693137352007</v>
      </c>
      <c r="G265" s="196">
        <v>15669.23</v>
      </c>
      <c r="H265" s="197"/>
      <c r="I265" s="197"/>
      <c r="K265" s="179"/>
      <c r="N265" s="179"/>
      <c r="R265" s="179"/>
      <c r="S265" s="192"/>
    </row>
    <row r="266" spans="3:19" x14ac:dyDescent="0.25">
      <c r="C266" s="194"/>
      <c r="D266" s="194" t="s">
        <v>1183</v>
      </c>
      <c r="E266" s="195">
        <v>1.53</v>
      </c>
      <c r="F266" s="196">
        <v>12889.206774289401</v>
      </c>
      <c r="G266" s="196">
        <v>15467.05</v>
      </c>
      <c r="H266" s="197"/>
      <c r="I266" s="197"/>
      <c r="K266" s="179"/>
      <c r="N266" s="179"/>
      <c r="R266" s="179"/>
      <c r="S266" s="192"/>
    </row>
    <row r="267" spans="3:19" x14ac:dyDescent="0.25">
      <c r="C267" s="194"/>
      <c r="D267" s="194" t="s">
        <v>1184</v>
      </c>
      <c r="E267" s="195">
        <v>1.5</v>
      </c>
      <c r="F267" s="196">
        <v>12636.477229695491</v>
      </c>
      <c r="G267" s="196">
        <v>15163.77</v>
      </c>
      <c r="H267" s="197"/>
      <c r="I267" s="197"/>
      <c r="K267" s="179"/>
      <c r="N267" s="179"/>
      <c r="R267" s="179"/>
      <c r="S267" s="192"/>
    </row>
    <row r="268" spans="3:19" x14ac:dyDescent="0.25">
      <c r="C268" s="194"/>
      <c r="D268" s="194" t="s">
        <v>1185</v>
      </c>
      <c r="E268" s="195">
        <v>1.47</v>
      </c>
      <c r="F268" s="196">
        <v>12383.74768510158</v>
      </c>
      <c r="G268" s="196">
        <v>14860.5</v>
      </c>
      <c r="H268" s="197"/>
      <c r="I268" s="197"/>
      <c r="K268" s="179"/>
      <c r="N268" s="179"/>
      <c r="R268" s="179"/>
      <c r="S268" s="192"/>
    </row>
    <row r="269" spans="3:19" x14ac:dyDescent="0.25">
      <c r="C269" s="194"/>
      <c r="D269" s="194" t="s">
        <v>1186</v>
      </c>
      <c r="E269" s="195">
        <v>1.45</v>
      </c>
      <c r="F269" s="196">
        <v>12215.261322038974</v>
      </c>
      <c r="G269" s="196">
        <v>14658.31</v>
      </c>
      <c r="H269" s="197"/>
      <c r="I269" s="197"/>
      <c r="K269" s="179"/>
      <c r="N269" s="179"/>
      <c r="R269" s="179"/>
      <c r="S269" s="192"/>
    </row>
    <row r="270" spans="3:19" s="191" customFormat="1" x14ac:dyDescent="0.25">
      <c r="C270" s="187">
        <v>51</v>
      </c>
      <c r="D270" s="187" t="s">
        <v>1461</v>
      </c>
      <c r="E270" s="188">
        <v>1.5727400000000002</v>
      </c>
      <c r="F270" s="189">
        <v>13424.933137554193</v>
      </c>
      <c r="G270" s="189">
        <v>16109.92</v>
      </c>
      <c r="H270" s="190"/>
      <c r="I270" s="190"/>
      <c r="J270" s="193"/>
      <c r="K270" s="192"/>
      <c r="L270" s="192"/>
      <c r="N270" s="192"/>
      <c r="O270" s="192"/>
      <c r="R270" s="192"/>
      <c r="S270" s="192"/>
    </row>
    <row r="271" spans="3:19" x14ac:dyDescent="0.25">
      <c r="C271" s="194"/>
      <c r="D271" s="194" t="s">
        <v>1187</v>
      </c>
      <c r="E271" s="195">
        <v>1.55</v>
      </c>
      <c r="F271" s="196">
        <v>13230.824143347912</v>
      </c>
      <c r="G271" s="196">
        <v>15876.99</v>
      </c>
      <c r="H271" s="197"/>
      <c r="I271" s="197"/>
      <c r="K271" s="179"/>
      <c r="N271" s="179"/>
      <c r="R271" s="179"/>
      <c r="S271" s="192"/>
    </row>
    <row r="272" spans="3:19" x14ac:dyDescent="0.25">
      <c r="C272" s="194"/>
      <c r="D272" s="194" t="s">
        <v>1188</v>
      </c>
      <c r="E272" s="195">
        <v>1.53</v>
      </c>
      <c r="F272" s="196">
        <v>13060.103831820841</v>
      </c>
      <c r="G272" s="196">
        <v>15672.12</v>
      </c>
      <c r="H272" s="197"/>
      <c r="I272" s="197"/>
      <c r="K272" s="179"/>
      <c r="N272" s="179"/>
      <c r="R272" s="179"/>
      <c r="S272" s="192"/>
    </row>
    <row r="273" spans="3:19" x14ac:dyDescent="0.25">
      <c r="C273" s="194"/>
      <c r="D273" s="194" t="s">
        <v>1189</v>
      </c>
      <c r="E273" s="195">
        <v>1.5</v>
      </c>
      <c r="F273" s="196">
        <v>12804.023364530236</v>
      </c>
      <c r="G273" s="196">
        <v>15364.83</v>
      </c>
      <c r="H273" s="197"/>
      <c r="I273" s="197"/>
      <c r="K273" s="179"/>
      <c r="N273" s="179"/>
      <c r="R273" s="179"/>
      <c r="S273" s="192"/>
    </row>
    <row r="274" spans="3:19" x14ac:dyDescent="0.25">
      <c r="C274" s="194"/>
      <c r="D274" s="194" t="s">
        <v>1190</v>
      </c>
      <c r="E274" s="195">
        <v>1.47</v>
      </c>
      <c r="F274" s="196">
        <v>12547.942897239633</v>
      </c>
      <c r="G274" s="196">
        <v>15057.53</v>
      </c>
      <c r="H274" s="197"/>
      <c r="I274" s="197"/>
      <c r="K274" s="179"/>
      <c r="N274" s="179"/>
      <c r="R274" s="179"/>
      <c r="S274" s="192"/>
    </row>
    <row r="275" spans="3:19" x14ac:dyDescent="0.25">
      <c r="C275" s="194"/>
      <c r="D275" s="194" t="s">
        <v>1191</v>
      </c>
      <c r="E275" s="195">
        <v>1.45</v>
      </c>
      <c r="F275" s="196">
        <v>12377.222585712561</v>
      </c>
      <c r="G275" s="196">
        <v>14852.67</v>
      </c>
      <c r="H275" s="197"/>
      <c r="I275" s="197"/>
      <c r="K275" s="179"/>
      <c r="N275" s="179"/>
      <c r="R275" s="179"/>
      <c r="S275" s="192"/>
    </row>
    <row r="276" spans="3:19" s="191" customFormat="1" x14ac:dyDescent="0.25">
      <c r="C276" s="187">
        <v>52</v>
      </c>
      <c r="D276" s="187" t="s">
        <v>1462</v>
      </c>
      <c r="E276" s="188">
        <v>1.5727400000000002</v>
      </c>
      <c r="F276" s="189">
        <v>13600.604142954193</v>
      </c>
      <c r="G276" s="189">
        <v>16320.72</v>
      </c>
      <c r="H276" s="190"/>
      <c r="I276" s="190"/>
      <c r="J276" s="193"/>
      <c r="K276" s="192"/>
      <c r="L276" s="192"/>
      <c r="N276" s="192"/>
      <c r="O276" s="192"/>
      <c r="R276" s="192"/>
      <c r="S276" s="192"/>
    </row>
    <row r="277" spans="3:19" x14ac:dyDescent="0.25">
      <c r="C277" s="194"/>
      <c r="D277" s="194" t="s">
        <v>1192</v>
      </c>
      <c r="E277" s="195">
        <v>1.55</v>
      </c>
      <c r="F277" s="196">
        <v>13403.955149343819</v>
      </c>
      <c r="G277" s="196">
        <v>16084.75</v>
      </c>
      <c r="H277" s="197"/>
      <c r="I277" s="197"/>
      <c r="K277" s="179"/>
      <c r="N277" s="179"/>
      <c r="R277" s="179"/>
      <c r="S277" s="192"/>
    </row>
    <row r="278" spans="3:19" x14ac:dyDescent="0.25">
      <c r="C278" s="194"/>
      <c r="D278" s="194" t="s">
        <v>1193</v>
      </c>
      <c r="E278" s="195">
        <v>1.53</v>
      </c>
      <c r="F278" s="196">
        <v>13231.000889352286</v>
      </c>
      <c r="G278" s="196">
        <v>15877.2</v>
      </c>
      <c r="H278" s="197"/>
      <c r="I278" s="197"/>
      <c r="K278" s="179"/>
      <c r="N278" s="179"/>
      <c r="R278" s="179"/>
      <c r="S278" s="192"/>
    </row>
    <row r="279" spans="3:19" x14ac:dyDescent="0.25">
      <c r="C279" s="194"/>
      <c r="D279" s="194" t="s">
        <v>1194</v>
      </c>
      <c r="E279" s="195">
        <v>1.5</v>
      </c>
      <c r="F279" s="196">
        <v>12971.569499364985</v>
      </c>
      <c r="G279" s="196">
        <v>15565.88</v>
      </c>
      <c r="H279" s="197"/>
      <c r="I279" s="197"/>
      <c r="K279" s="179"/>
      <c r="N279" s="179"/>
      <c r="R279" s="179"/>
      <c r="S279" s="192"/>
    </row>
    <row r="280" spans="3:19" x14ac:dyDescent="0.25">
      <c r="C280" s="194"/>
      <c r="D280" s="194" t="s">
        <v>1195</v>
      </c>
      <c r="E280" s="195">
        <v>1.47</v>
      </c>
      <c r="F280" s="196">
        <v>12712.138109377685</v>
      </c>
      <c r="G280" s="196">
        <v>15254.57</v>
      </c>
      <c r="H280" s="197"/>
      <c r="I280" s="197"/>
      <c r="K280" s="179"/>
      <c r="N280" s="179"/>
      <c r="R280" s="179"/>
      <c r="S280" s="192"/>
    </row>
    <row r="281" spans="3:19" x14ac:dyDescent="0.25">
      <c r="C281" s="194"/>
      <c r="D281" s="194" t="s">
        <v>1196</v>
      </c>
      <c r="E281" s="195">
        <v>1.45</v>
      </c>
      <c r="F281" s="196">
        <v>12539.183849386152</v>
      </c>
      <c r="G281" s="196">
        <v>15047.02</v>
      </c>
      <c r="H281" s="197"/>
      <c r="I281" s="197"/>
      <c r="K281" s="179"/>
      <c r="N281" s="179"/>
      <c r="R281" s="179"/>
      <c r="S281" s="192"/>
    </row>
    <row r="282" spans="3:19" s="191" customFormat="1" x14ac:dyDescent="0.25">
      <c r="C282" s="187">
        <v>53</v>
      </c>
      <c r="D282" s="187" t="s">
        <v>1463</v>
      </c>
      <c r="E282" s="188">
        <v>1.5727400000000002</v>
      </c>
      <c r="F282" s="189">
        <v>14117.101426056128</v>
      </c>
      <c r="G282" s="189">
        <v>16940.52</v>
      </c>
      <c r="H282" s="190"/>
      <c r="I282" s="190"/>
      <c r="J282" s="193"/>
      <c r="K282" s="192"/>
      <c r="L282" s="192"/>
      <c r="N282" s="192"/>
      <c r="O282" s="192"/>
      <c r="R282" s="192"/>
      <c r="S282" s="192"/>
    </row>
    <row r="283" spans="3:19" x14ac:dyDescent="0.25">
      <c r="C283" s="194"/>
      <c r="D283" s="194" t="s">
        <v>1197</v>
      </c>
      <c r="E283" s="195">
        <v>1.55</v>
      </c>
      <c r="F283" s="196">
        <v>13912.984479562416</v>
      </c>
      <c r="G283" s="196">
        <v>16695.580000000002</v>
      </c>
      <c r="H283" s="197"/>
      <c r="I283" s="197"/>
      <c r="K283" s="179"/>
      <c r="N283" s="179"/>
      <c r="R283" s="179"/>
      <c r="S283" s="192"/>
    </row>
    <row r="284" spans="3:19" x14ac:dyDescent="0.25">
      <c r="C284" s="194"/>
      <c r="D284" s="194" t="s">
        <v>1198</v>
      </c>
      <c r="E284" s="195">
        <v>1.53</v>
      </c>
      <c r="F284" s="196">
        <v>13733.462099180966</v>
      </c>
      <c r="G284" s="196">
        <v>16480.150000000001</v>
      </c>
      <c r="H284" s="197"/>
      <c r="I284" s="197"/>
      <c r="K284" s="179"/>
      <c r="N284" s="179"/>
      <c r="R284" s="179"/>
      <c r="S284" s="192"/>
    </row>
    <row r="285" spans="3:19" x14ac:dyDescent="0.25">
      <c r="C285" s="194"/>
      <c r="D285" s="194" t="s">
        <v>1199</v>
      </c>
      <c r="E285" s="195">
        <v>1.5</v>
      </c>
      <c r="F285" s="196">
        <v>13464.178528608791</v>
      </c>
      <c r="G285" s="196">
        <v>16157.01</v>
      </c>
      <c r="H285" s="197"/>
      <c r="I285" s="197"/>
      <c r="K285" s="179"/>
      <c r="N285" s="179"/>
      <c r="R285" s="179"/>
      <c r="S285" s="192"/>
    </row>
    <row r="286" spans="3:19" x14ac:dyDescent="0.25">
      <c r="C286" s="194"/>
      <c r="D286" s="194" t="s">
        <v>1200</v>
      </c>
      <c r="E286" s="195">
        <v>1.47</v>
      </c>
      <c r="F286" s="196">
        <v>13194.894958036613</v>
      </c>
      <c r="G286" s="196">
        <v>15833.87</v>
      </c>
      <c r="H286" s="197"/>
      <c r="I286" s="197"/>
      <c r="K286" s="179"/>
      <c r="N286" s="179"/>
      <c r="R286" s="179"/>
      <c r="S286" s="192"/>
    </row>
    <row r="287" spans="3:19" x14ac:dyDescent="0.25">
      <c r="C287" s="194"/>
      <c r="D287" s="194" t="s">
        <v>1201</v>
      </c>
      <c r="E287" s="195">
        <v>1.45</v>
      </c>
      <c r="F287" s="196">
        <v>13015.372577655164</v>
      </c>
      <c r="G287" s="196">
        <v>15618.45</v>
      </c>
      <c r="H287" s="197"/>
      <c r="I287" s="197"/>
      <c r="K287" s="179"/>
      <c r="N287" s="179"/>
      <c r="R287" s="179"/>
      <c r="S287" s="192"/>
    </row>
    <row r="288" spans="3:19" s="191" customFormat="1" x14ac:dyDescent="0.25">
      <c r="C288" s="187">
        <v>54</v>
      </c>
      <c r="D288" s="187" t="s">
        <v>1464</v>
      </c>
      <c r="E288" s="188">
        <v>1.5727400000000002</v>
      </c>
      <c r="F288" s="189">
        <v>14380.607934156131</v>
      </c>
      <c r="G288" s="189">
        <v>17256.73</v>
      </c>
      <c r="H288" s="190"/>
      <c r="I288" s="190"/>
      <c r="K288" s="192"/>
      <c r="L288" s="192"/>
      <c r="N288" s="192"/>
      <c r="O288" s="192"/>
      <c r="R288" s="192"/>
      <c r="S288" s="192"/>
    </row>
    <row r="289" spans="3:19" x14ac:dyDescent="0.25">
      <c r="C289" s="194"/>
      <c r="D289" s="194" t="s">
        <v>1202</v>
      </c>
      <c r="E289" s="195">
        <v>1.55</v>
      </c>
      <c r="F289" s="196">
        <v>14172.680988556278</v>
      </c>
      <c r="G289" s="196">
        <v>17007.22</v>
      </c>
      <c r="H289" s="197"/>
      <c r="I289" s="197"/>
      <c r="K289" s="179"/>
      <c r="N289" s="179"/>
      <c r="R289" s="179"/>
      <c r="S289" s="192"/>
    </row>
    <row r="290" spans="3:19" x14ac:dyDescent="0.25">
      <c r="C290" s="194"/>
      <c r="D290" s="194" t="s">
        <v>1203</v>
      </c>
      <c r="E290" s="195">
        <v>1.53</v>
      </c>
      <c r="F290" s="196">
        <v>13989.807685478132</v>
      </c>
      <c r="G290" s="196">
        <v>16787.77</v>
      </c>
      <c r="H290" s="197"/>
      <c r="I290" s="197"/>
      <c r="K290" s="179"/>
      <c r="N290" s="179"/>
      <c r="R290" s="179"/>
      <c r="S290" s="192"/>
    </row>
    <row r="291" spans="3:19" x14ac:dyDescent="0.25">
      <c r="C291" s="194"/>
      <c r="D291" s="194" t="s">
        <v>1204</v>
      </c>
      <c r="E291" s="195">
        <v>1.5</v>
      </c>
      <c r="F291" s="196">
        <v>13715.497730860912</v>
      </c>
      <c r="G291" s="196">
        <v>16458.599999999999</v>
      </c>
      <c r="H291" s="197"/>
      <c r="I291" s="197"/>
      <c r="K291" s="179"/>
      <c r="N291" s="179"/>
      <c r="R291" s="179"/>
      <c r="S291" s="192"/>
    </row>
    <row r="292" spans="3:19" x14ac:dyDescent="0.25">
      <c r="C292" s="194"/>
      <c r="D292" s="194" t="s">
        <v>1205</v>
      </c>
      <c r="E292" s="195">
        <v>1.47</v>
      </c>
      <c r="F292" s="196">
        <v>13441.187776243694</v>
      </c>
      <c r="G292" s="196">
        <v>16129.43</v>
      </c>
      <c r="H292" s="197"/>
      <c r="I292" s="197"/>
      <c r="K292" s="179"/>
      <c r="N292" s="179"/>
      <c r="R292" s="179"/>
      <c r="S292" s="192"/>
    </row>
    <row r="293" spans="3:19" x14ac:dyDescent="0.25">
      <c r="C293" s="194"/>
      <c r="D293" s="194" t="s">
        <v>1206</v>
      </c>
      <c r="E293" s="195">
        <v>1.45</v>
      </c>
      <c r="F293" s="196">
        <v>13258.314473165548</v>
      </c>
      <c r="G293" s="196">
        <v>15909.98</v>
      </c>
      <c r="H293" s="197"/>
      <c r="I293" s="197"/>
      <c r="K293" s="179"/>
      <c r="N293" s="179"/>
      <c r="R293" s="179"/>
      <c r="S293" s="192"/>
    </row>
    <row r="294" spans="3:19" s="191" customFormat="1" x14ac:dyDescent="0.25">
      <c r="C294" s="187">
        <v>55</v>
      </c>
      <c r="D294" s="187" t="s">
        <v>1465</v>
      </c>
      <c r="E294" s="188">
        <v>1.5727400000000002</v>
      </c>
      <c r="F294" s="189">
        <v>14820.740181381128</v>
      </c>
      <c r="G294" s="189">
        <v>17784.89</v>
      </c>
      <c r="H294" s="190"/>
      <c r="I294" s="190"/>
      <c r="J294" s="193"/>
      <c r="K294" s="192"/>
      <c r="L294" s="192"/>
      <c r="N294" s="192"/>
      <c r="O294" s="192"/>
      <c r="R294" s="192"/>
      <c r="S294" s="192"/>
    </row>
    <row r="295" spans="3:19" x14ac:dyDescent="0.25">
      <c r="C295" s="194"/>
      <c r="D295" s="194" t="s">
        <v>1207</v>
      </c>
      <c r="E295" s="195">
        <v>1.55</v>
      </c>
      <c r="F295" s="196">
        <v>14606.449432926451</v>
      </c>
      <c r="G295" s="196">
        <v>17527.740000000002</v>
      </c>
      <c r="H295" s="197"/>
      <c r="I295" s="197"/>
      <c r="K295" s="179"/>
      <c r="N295" s="179"/>
      <c r="R295" s="179"/>
      <c r="S295" s="192"/>
    </row>
    <row r="296" spans="3:19" x14ac:dyDescent="0.25">
      <c r="C296" s="194"/>
      <c r="D296" s="194" t="s">
        <v>1208</v>
      </c>
      <c r="E296" s="195">
        <v>1.53</v>
      </c>
      <c r="F296" s="196">
        <v>14417.979117662884</v>
      </c>
      <c r="G296" s="196">
        <v>17301.57</v>
      </c>
      <c r="H296" s="197"/>
      <c r="I296" s="197"/>
      <c r="K296" s="179"/>
      <c r="N296" s="179"/>
      <c r="R296" s="179"/>
      <c r="S296" s="192"/>
    </row>
    <row r="297" spans="3:19" x14ac:dyDescent="0.25">
      <c r="C297" s="194"/>
      <c r="D297" s="194" t="s">
        <v>1209</v>
      </c>
      <c r="E297" s="195">
        <v>1.5</v>
      </c>
      <c r="F297" s="196">
        <v>14135.273644767532</v>
      </c>
      <c r="G297" s="196">
        <v>16962.330000000002</v>
      </c>
      <c r="H297" s="197"/>
      <c r="I297" s="197"/>
      <c r="K297" s="179"/>
      <c r="N297" s="179"/>
      <c r="R297" s="179"/>
      <c r="S297" s="192"/>
    </row>
    <row r="298" spans="3:19" x14ac:dyDescent="0.25">
      <c r="C298" s="194"/>
      <c r="D298" s="194" t="s">
        <v>1210</v>
      </c>
      <c r="E298" s="195">
        <v>1.47</v>
      </c>
      <c r="F298" s="196">
        <v>13852.568171872181</v>
      </c>
      <c r="G298" s="196">
        <v>16623.080000000002</v>
      </c>
      <c r="H298" s="197"/>
      <c r="I298" s="197"/>
      <c r="K298" s="179"/>
      <c r="N298" s="179"/>
      <c r="R298" s="179"/>
      <c r="S298" s="192"/>
    </row>
    <row r="299" spans="3:19" x14ac:dyDescent="0.25">
      <c r="C299" s="194"/>
      <c r="D299" s="194" t="s">
        <v>1211</v>
      </c>
      <c r="E299" s="195">
        <v>1.45</v>
      </c>
      <c r="F299" s="196">
        <v>13664.097856608614</v>
      </c>
      <c r="G299" s="196">
        <v>16396.919999999998</v>
      </c>
      <c r="H299" s="197"/>
      <c r="I299" s="197"/>
      <c r="K299" s="179"/>
      <c r="N299" s="179"/>
      <c r="R299" s="179"/>
      <c r="S299" s="192"/>
    </row>
    <row r="300" spans="3:19" s="191" customFormat="1" x14ac:dyDescent="0.25">
      <c r="C300" s="187">
        <v>56</v>
      </c>
      <c r="D300" s="187" t="s">
        <v>1466</v>
      </c>
      <c r="E300" s="188">
        <v>1.5727400000000002</v>
      </c>
      <c r="F300" s="189">
        <v>15801.444649708676</v>
      </c>
      <c r="G300" s="189">
        <v>18961.73</v>
      </c>
      <c r="H300" s="190"/>
      <c r="I300" s="190"/>
      <c r="K300" s="192"/>
      <c r="L300" s="192"/>
      <c r="N300" s="192"/>
      <c r="O300" s="192"/>
      <c r="R300" s="192"/>
      <c r="S300" s="192"/>
    </row>
    <row r="301" spans="3:19" x14ac:dyDescent="0.25">
      <c r="C301" s="194"/>
      <c r="D301" s="194" t="s">
        <v>1212</v>
      </c>
      <c r="E301" s="195">
        <v>1.55</v>
      </c>
      <c r="F301" s="196">
        <v>15572.974049778377</v>
      </c>
      <c r="G301" s="196">
        <v>18687.57</v>
      </c>
      <c r="H301" s="197"/>
      <c r="I301" s="197"/>
      <c r="K301" s="179"/>
      <c r="N301" s="179"/>
      <c r="R301" s="179"/>
      <c r="S301" s="192"/>
    </row>
    <row r="302" spans="3:19" x14ac:dyDescent="0.25">
      <c r="C302" s="194"/>
      <c r="D302" s="194" t="s">
        <v>1213</v>
      </c>
      <c r="E302" s="195">
        <v>1.53</v>
      </c>
      <c r="F302" s="196">
        <v>15372.032449136075</v>
      </c>
      <c r="G302" s="196">
        <v>18446.439999999999</v>
      </c>
      <c r="H302" s="197"/>
      <c r="I302" s="197"/>
      <c r="K302" s="179"/>
      <c r="N302" s="179"/>
      <c r="R302" s="179"/>
      <c r="S302" s="192"/>
    </row>
    <row r="303" spans="3:19" x14ac:dyDescent="0.25">
      <c r="C303" s="194"/>
      <c r="D303" s="194" t="s">
        <v>1214</v>
      </c>
      <c r="E303" s="195">
        <v>1.5</v>
      </c>
      <c r="F303" s="196">
        <v>15070.620048172623</v>
      </c>
      <c r="G303" s="196">
        <v>18084.740000000002</v>
      </c>
      <c r="H303" s="197"/>
      <c r="I303" s="197"/>
      <c r="K303" s="179"/>
      <c r="N303" s="179"/>
      <c r="R303" s="179"/>
      <c r="S303" s="192"/>
    </row>
    <row r="304" spans="3:19" x14ac:dyDescent="0.25">
      <c r="C304" s="194"/>
      <c r="D304" s="194" t="s">
        <v>1215</v>
      </c>
      <c r="E304" s="195">
        <v>1.47</v>
      </c>
      <c r="F304" s="196">
        <v>14769.20764720917</v>
      </c>
      <c r="G304" s="196">
        <v>17723.05</v>
      </c>
      <c r="H304" s="197"/>
      <c r="I304" s="197"/>
      <c r="K304" s="179"/>
      <c r="N304" s="179"/>
      <c r="R304" s="179"/>
      <c r="S304" s="192"/>
    </row>
    <row r="305" spans="3:19" x14ac:dyDescent="0.25">
      <c r="C305" s="194"/>
      <c r="D305" s="194" t="s">
        <v>1216</v>
      </c>
      <c r="E305" s="195">
        <v>1.45</v>
      </c>
      <c r="F305" s="196">
        <v>14568.266046566869</v>
      </c>
      <c r="G305" s="196">
        <v>17481.919999999998</v>
      </c>
      <c r="H305" s="197"/>
      <c r="I305" s="197"/>
      <c r="K305" s="179"/>
      <c r="N305" s="179"/>
      <c r="R305" s="179"/>
      <c r="S305" s="192"/>
    </row>
    <row r="306" spans="3:19" s="191" customFormat="1" x14ac:dyDescent="0.25">
      <c r="C306" s="187">
        <v>57</v>
      </c>
      <c r="D306" s="187" t="s">
        <v>1467</v>
      </c>
      <c r="E306" s="188">
        <v>1.7305400000000002</v>
      </c>
      <c r="F306" s="189">
        <v>14816.312853556095</v>
      </c>
      <c r="G306" s="189">
        <v>17779.580000000002</v>
      </c>
      <c r="H306" s="190"/>
      <c r="I306" s="190"/>
      <c r="K306" s="192"/>
      <c r="L306" s="192"/>
      <c r="N306" s="192"/>
      <c r="O306" s="192"/>
      <c r="R306" s="192"/>
      <c r="S306" s="192"/>
    </row>
    <row r="307" spans="3:19" x14ac:dyDescent="0.25">
      <c r="C307" s="194"/>
      <c r="D307" s="194" t="s">
        <v>1217</v>
      </c>
      <c r="E307" s="195">
        <v>1.71</v>
      </c>
      <c r="F307" s="196">
        <v>14640.456146394143</v>
      </c>
      <c r="G307" s="196">
        <v>17568.55</v>
      </c>
      <c r="H307" s="197"/>
      <c r="I307" s="197"/>
      <c r="J307" s="177"/>
      <c r="K307" s="179"/>
      <c r="N307" s="179"/>
      <c r="R307" s="179"/>
      <c r="S307" s="192"/>
    </row>
    <row r="308" spans="3:19" x14ac:dyDescent="0.25">
      <c r="C308" s="194"/>
      <c r="D308" s="194" t="s">
        <v>1218</v>
      </c>
      <c r="E308" s="195">
        <v>1.68</v>
      </c>
      <c r="F308" s="196">
        <v>14383.606038562666</v>
      </c>
      <c r="G308" s="196">
        <v>17260.330000000002</v>
      </c>
      <c r="H308" s="197"/>
      <c r="I308" s="197"/>
      <c r="J308" s="177"/>
      <c r="K308" s="179"/>
      <c r="N308" s="179"/>
      <c r="R308" s="179"/>
      <c r="S308" s="192"/>
    </row>
    <row r="309" spans="3:19" x14ac:dyDescent="0.25">
      <c r="C309" s="194"/>
      <c r="D309" s="194" t="s">
        <v>1219</v>
      </c>
      <c r="E309" s="195">
        <v>1.66</v>
      </c>
      <c r="F309" s="196">
        <v>14212.372633341682</v>
      </c>
      <c r="G309" s="196">
        <v>17054.849999999999</v>
      </c>
      <c r="H309" s="197"/>
      <c r="I309" s="197"/>
      <c r="J309" s="177"/>
      <c r="K309" s="179"/>
      <c r="N309" s="179"/>
      <c r="R309" s="179"/>
      <c r="S309" s="192"/>
    </row>
    <row r="310" spans="3:19" x14ac:dyDescent="0.25">
      <c r="C310" s="194"/>
      <c r="D310" s="194" t="s">
        <v>1220</v>
      </c>
      <c r="E310" s="195">
        <v>1.63</v>
      </c>
      <c r="F310" s="196">
        <v>13955.522525510205</v>
      </c>
      <c r="G310" s="196">
        <v>16746.63</v>
      </c>
      <c r="H310" s="197"/>
      <c r="I310" s="197"/>
      <c r="J310" s="177"/>
      <c r="K310" s="179"/>
      <c r="N310" s="179"/>
      <c r="R310" s="179"/>
      <c r="S310" s="192"/>
    </row>
    <row r="311" spans="3:19" x14ac:dyDescent="0.25">
      <c r="C311" s="194"/>
      <c r="D311" s="194" t="s">
        <v>1221</v>
      </c>
      <c r="E311" s="195">
        <v>1.6</v>
      </c>
      <c r="F311" s="196">
        <v>13698.672417678732</v>
      </c>
      <c r="G311" s="196">
        <v>16438.41</v>
      </c>
      <c r="H311" s="197"/>
      <c r="I311" s="197"/>
      <c r="J311" s="177"/>
      <c r="K311" s="179"/>
      <c r="N311" s="179"/>
      <c r="R311" s="179"/>
      <c r="S311" s="192"/>
    </row>
    <row r="312" spans="3:19" s="191" customFormat="1" x14ac:dyDescent="0.25">
      <c r="C312" s="187">
        <v>58</v>
      </c>
      <c r="D312" s="187" t="s">
        <v>1468</v>
      </c>
      <c r="E312" s="188">
        <v>1.7305400000000002</v>
      </c>
      <c r="F312" s="189">
        <v>15010.123799731095</v>
      </c>
      <c r="G312" s="189">
        <v>18012.150000000001</v>
      </c>
      <c r="H312" s="190"/>
      <c r="I312" s="190"/>
      <c r="K312" s="192"/>
      <c r="L312" s="192"/>
      <c r="N312" s="192"/>
      <c r="O312" s="192"/>
      <c r="R312" s="192"/>
      <c r="S312" s="192"/>
    </row>
    <row r="313" spans="3:19" x14ac:dyDescent="0.25">
      <c r="C313" s="194"/>
      <c r="D313" s="194" t="s">
        <v>1222</v>
      </c>
      <c r="E313" s="195">
        <v>1.71</v>
      </c>
      <c r="F313" s="196">
        <v>14831.966725727325</v>
      </c>
      <c r="G313" s="196">
        <v>17798.36</v>
      </c>
      <c r="H313" s="197"/>
      <c r="I313" s="197"/>
      <c r="J313" s="177"/>
      <c r="K313" s="179"/>
      <c r="N313" s="179"/>
      <c r="R313" s="179"/>
      <c r="S313" s="192"/>
    </row>
    <row r="314" spans="3:19" x14ac:dyDescent="0.25">
      <c r="C314" s="194"/>
      <c r="D314" s="194" t="s">
        <v>1223</v>
      </c>
      <c r="E314" s="195">
        <v>1.68</v>
      </c>
      <c r="F314" s="196">
        <v>14571.756783170706</v>
      </c>
      <c r="G314" s="196">
        <v>17486.11</v>
      </c>
      <c r="H314" s="197"/>
      <c r="I314" s="197"/>
      <c r="J314" s="177"/>
      <c r="K314" s="179"/>
      <c r="N314" s="179"/>
      <c r="R314" s="179"/>
      <c r="S314" s="192"/>
    </row>
    <row r="315" spans="3:19" x14ac:dyDescent="0.25">
      <c r="C315" s="194"/>
      <c r="D315" s="194" t="s">
        <v>1224</v>
      </c>
      <c r="E315" s="195">
        <v>1.66</v>
      </c>
      <c r="F315" s="196">
        <v>14398.283488132958</v>
      </c>
      <c r="G315" s="196">
        <v>17277.939999999999</v>
      </c>
      <c r="H315" s="197"/>
      <c r="I315" s="197"/>
      <c r="J315" s="177"/>
      <c r="K315" s="179"/>
      <c r="N315" s="179"/>
      <c r="R315" s="179"/>
      <c r="S315" s="192"/>
    </row>
    <row r="316" spans="3:19" x14ac:dyDescent="0.25">
      <c r="C316" s="194"/>
      <c r="D316" s="194" t="s">
        <v>1225</v>
      </c>
      <c r="E316" s="195">
        <v>1.63</v>
      </c>
      <c r="F316" s="196">
        <v>14138.073545576339</v>
      </c>
      <c r="G316" s="196">
        <v>16965.689999999999</v>
      </c>
      <c r="H316" s="197"/>
      <c r="I316" s="197"/>
      <c r="J316" s="177"/>
      <c r="K316" s="179"/>
      <c r="N316" s="179"/>
      <c r="R316" s="179"/>
      <c r="S316" s="192"/>
    </row>
    <row r="317" spans="3:19" x14ac:dyDescent="0.25">
      <c r="C317" s="194"/>
      <c r="D317" s="194" t="s">
        <v>1226</v>
      </c>
      <c r="E317" s="195">
        <v>1.6</v>
      </c>
      <c r="F317" s="196">
        <v>13877.863603019721</v>
      </c>
      <c r="G317" s="196">
        <v>16653.439999999999</v>
      </c>
      <c r="H317" s="197"/>
      <c r="I317" s="197"/>
      <c r="J317" s="177"/>
      <c r="K317" s="179"/>
      <c r="N317" s="179"/>
      <c r="R317" s="179"/>
      <c r="S317" s="192"/>
    </row>
    <row r="318" spans="3:19" s="191" customFormat="1" x14ac:dyDescent="0.25">
      <c r="C318" s="187">
        <v>59</v>
      </c>
      <c r="D318" s="187" t="s">
        <v>1469</v>
      </c>
      <c r="E318" s="188">
        <v>1.7305400000000002</v>
      </c>
      <c r="F318" s="189">
        <v>15203.934745906095</v>
      </c>
      <c r="G318" s="189">
        <v>18244.72</v>
      </c>
      <c r="H318" s="190"/>
      <c r="I318" s="190"/>
      <c r="J318" s="193"/>
      <c r="K318" s="192"/>
      <c r="L318" s="192"/>
      <c r="N318" s="192"/>
      <c r="O318" s="192"/>
      <c r="R318" s="192"/>
      <c r="S318" s="192"/>
    </row>
    <row r="319" spans="3:19" x14ac:dyDescent="0.25">
      <c r="C319" s="194"/>
      <c r="D319" s="194" t="s">
        <v>1227</v>
      </c>
      <c r="E319" s="195">
        <v>1.71</v>
      </c>
      <c r="F319" s="196">
        <v>15023.477305060511</v>
      </c>
      <c r="G319" s="196">
        <v>18028.169999999998</v>
      </c>
      <c r="H319" s="197"/>
      <c r="I319" s="197"/>
      <c r="J319" s="177"/>
      <c r="K319" s="179"/>
      <c r="N319" s="179"/>
      <c r="R319" s="179"/>
      <c r="S319" s="192"/>
    </row>
    <row r="320" spans="3:19" x14ac:dyDescent="0.25">
      <c r="C320" s="194"/>
      <c r="D320" s="194" t="s">
        <v>1228</v>
      </c>
      <c r="E320" s="195">
        <v>1.68</v>
      </c>
      <c r="F320" s="196">
        <v>14759.907527778747</v>
      </c>
      <c r="G320" s="196">
        <v>17711.89</v>
      </c>
      <c r="H320" s="197"/>
      <c r="I320" s="197"/>
      <c r="J320" s="177"/>
      <c r="K320" s="179"/>
      <c r="N320" s="179"/>
      <c r="R320" s="179"/>
      <c r="S320" s="192"/>
    </row>
    <row r="321" spans="3:19" x14ac:dyDescent="0.25">
      <c r="C321" s="194"/>
      <c r="D321" s="194" t="s">
        <v>1229</v>
      </c>
      <c r="E321" s="195">
        <v>1.66</v>
      </c>
      <c r="F321" s="196">
        <v>14584.194342924238</v>
      </c>
      <c r="G321" s="196">
        <v>17501.03</v>
      </c>
      <c r="H321" s="197"/>
      <c r="I321" s="197"/>
      <c r="J321" s="177"/>
      <c r="K321" s="179"/>
      <c r="N321" s="179"/>
      <c r="R321" s="179"/>
      <c r="S321" s="192"/>
    </row>
    <row r="322" spans="3:19" x14ac:dyDescent="0.25">
      <c r="C322" s="194"/>
      <c r="D322" s="194" t="s">
        <v>1230</v>
      </c>
      <c r="E322" s="195">
        <v>1.63</v>
      </c>
      <c r="F322" s="196">
        <v>14320.624565642474</v>
      </c>
      <c r="G322" s="196">
        <v>17184.75</v>
      </c>
      <c r="H322" s="197"/>
      <c r="I322" s="197"/>
      <c r="J322" s="177"/>
      <c r="K322" s="179"/>
      <c r="N322" s="179"/>
      <c r="R322" s="179"/>
      <c r="S322" s="192"/>
    </row>
    <row r="323" spans="3:19" x14ac:dyDescent="0.25">
      <c r="C323" s="194"/>
      <c r="D323" s="194" t="s">
        <v>1231</v>
      </c>
      <c r="E323" s="195">
        <v>1.6</v>
      </c>
      <c r="F323" s="196">
        <v>14057.054788360714</v>
      </c>
      <c r="G323" s="196">
        <v>16868.47</v>
      </c>
      <c r="H323" s="197"/>
      <c r="I323" s="197"/>
      <c r="J323" s="177"/>
      <c r="K323" s="179"/>
      <c r="N323" s="179"/>
      <c r="R323" s="179"/>
      <c r="S323" s="192"/>
    </row>
    <row r="324" spans="3:19" s="191" customFormat="1" x14ac:dyDescent="0.25">
      <c r="C324" s="187">
        <v>60</v>
      </c>
      <c r="D324" s="187" t="s">
        <v>1470</v>
      </c>
      <c r="E324" s="188">
        <v>1.7305400000000002</v>
      </c>
      <c r="F324" s="189">
        <v>15590.601904531097</v>
      </c>
      <c r="G324" s="189">
        <v>18708.72</v>
      </c>
      <c r="H324" s="190"/>
      <c r="I324" s="190"/>
      <c r="J324" s="193"/>
      <c r="K324" s="192"/>
      <c r="L324" s="192"/>
      <c r="N324" s="192"/>
      <c r="O324" s="192"/>
      <c r="R324" s="192"/>
      <c r="S324" s="192"/>
    </row>
    <row r="325" spans="3:19" x14ac:dyDescent="0.25">
      <c r="C325" s="194"/>
      <c r="D325" s="194" t="s">
        <v>1232</v>
      </c>
      <c r="E325" s="195">
        <v>1.71</v>
      </c>
      <c r="F325" s="196">
        <v>15405.555061858247</v>
      </c>
      <c r="G325" s="196">
        <v>18486.669999999998</v>
      </c>
      <c r="H325" s="197"/>
      <c r="I325" s="197"/>
      <c r="J325" s="177"/>
      <c r="K325" s="179"/>
      <c r="N325" s="179"/>
      <c r="R325" s="179"/>
      <c r="S325" s="192"/>
    </row>
    <row r="326" spans="3:19" x14ac:dyDescent="0.25">
      <c r="C326" s="194"/>
      <c r="D326" s="194" t="s">
        <v>1233</v>
      </c>
      <c r="E326" s="195">
        <v>1.68</v>
      </c>
      <c r="F326" s="196">
        <v>15135.282166036171</v>
      </c>
      <c r="G326" s="196">
        <v>18162.34</v>
      </c>
      <c r="H326" s="197"/>
      <c r="I326" s="197"/>
      <c r="J326" s="177"/>
      <c r="K326" s="179"/>
      <c r="N326" s="179"/>
      <c r="R326" s="179"/>
      <c r="S326" s="192"/>
    </row>
    <row r="327" spans="3:19" x14ac:dyDescent="0.25">
      <c r="C327" s="194"/>
      <c r="D327" s="194" t="s">
        <v>1234</v>
      </c>
      <c r="E327" s="195">
        <v>1.66</v>
      </c>
      <c r="F327" s="196">
        <v>14955.100235488122</v>
      </c>
      <c r="G327" s="196">
        <v>17946.12</v>
      </c>
      <c r="H327" s="197"/>
      <c r="I327" s="197"/>
      <c r="J327" s="177"/>
      <c r="K327" s="179"/>
      <c r="N327" s="179"/>
      <c r="R327" s="179"/>
      <c r="S327" s="192"/>
    </row>
    <row r="328" spans="3:19" x14ac:dyDescent="0.25">
      <c r="C328" s="194"/>
      <c r="D328" s="194" t="s">
        <v>1235</v>
      </c>
      <c r="E328" s="195">
        <v>1.63</v>
      </c>
      <c r="F328" s="196">
        <v>14684.827339666048</v>
      </c>
      <c r="G328" s="196">
        <v>17621.79</v>
      </c>
      <c r="H328" s="197"/>
      <c r="I328" s="197"/>
      <c r="J328" s="177"/>
      <c r="K328" s="179"/>
      <c r="N328" s="179"/>
      <c r="R328" s="179"/>
      <c r="S328" s="192"/>
    </row>
    <row r="329" spans="3:19" x14ac:dyDescent="0.25">
      <c r="C329" s="194"/>
      <c r="D329" s="194" t="s">
        <v>1236</v>
      </c>
      <c r="E329" s="195">
        <v>1.6</v>
      </c>
      <c r="F329" s="196">
        <v>14414.554443843976</v>
      </c>
      <c r="G329" s="196">
        <v>17297.47</v>
      </c>
      <c r="H329" s="197"/>
      <c r="I329" s="197"/>
      <c r="J329" s="177"/>
      <c r="K329" s="179"/>
      <c r="N329" s="179"/>
      <c r="R329" s="179"/>
      <c r="S329" s="192"/>
    </row>
    <row r="330" spans="3:19" s="191" customFormat="1" x14ac:dyDescent="0.25">
      <c r="C330" s="187">
        <v>61</v>
      </c>
      <c r="D330" s="187" t="s">
        <v>1471</v>
      </c>
      <c r="E330" s="188">
        <v>1.7305400000000002</v>
      </c>
      <c r="F330" s="189">
        <v>15880.840956931097</v>
      </c>
      <c r="G330" s="189">
        <v>19057.009999999998</v>
      </c>
      <c r="H330" s="190"/>
      <c r="I330" s="190"/>
      <c r="J330" s="193"/>
      <c r="K330" s="192"/>
      <c r="L330" s="192"/>
      <c r="N330" s="192"/>
      <c r="O330" s="192"/>
      <c r="R330" s="192"/>
      <c r="S330" s="192"/>
    </row>
    <row r="331" spans="3:19" x14ac:dyDescent="0.25">
      <c r="C331" s="194"/>
      <c r="D331" s="194" t="s">
        <v>2158</v>
      </c>
      <c r="E331" s="195">
        <v>1.71</v>
      </c>
      <c r="F331" s="196">
        <v>15692.349229923706</v>
      </c>
      <c r="G331" s="196">
        <v>18830.82</v>
      </c>
      <c r="H331" s="197"/>
      <c r="I331" s="197"/>
      <c r="J331" s="177"/>
      <c r="K331" s="179"/>
      <c r="N331" s="179"/>
      <c r="R331" s="179"/>
      <c r="S331" s="192"/>
    </row>
    <row r="332" spans="3:19" x14ac:dyDescent="0.25">
      <c r="C332" s="194"/>
      <c r="D332" s="194" t="s">
        <v>2159</v>
      </c>
      <c r="E332" s="195">
        <v>1.68</v>
      </c>
      <c r="F332" s="196">
        <v>15417.044857468904</v>
      </c>
      <c r="G332" s="196">
        <v>18500.45</v>
      </c>
      <c r="H332" s="197"/>
      <c r="I332" s="197"/>
      <c r="J332" s="177"/>
      <c r="K332" s="179"/>
      <c r="N332" s="179"/>
      <c r="R332" s="179"/>
      <c r="S332" s="192"/>
    </row>
    <row r="333" spans="3:19" x14ac:dyDescent="0.25">
      <c r="C333" s="194"/>
      <c r="D333" s="194" t="s">
        <v>2160</v>
      </c>
      <c r="E333" s="195">
        <v>1.66</v>
      </c>
      <c r="F333" s="196">
        <v>15233.508609165703</v>
      </c>
      <c r="G333" s="196">
        <v>18280.21</v>
      </c>
      <c r="H333" s="197"/>
      <c r="I333" s="197"/>
      <c r="J333" s="177"/>
      <c r="K333" s="179"/>
      <c r="N333" s="179"/>
      <c r="R333" s="179"/>
      <c r="S333" s="192"/>
    </row>
    <row r="334" spans="3:19" x14ac:dyDescent="0.25">
      <c r="C334" s="194"/>
      <c r="D334" s="194" t="s">
        <v>2161</v>
      </c>
      <c r="E334" s="195">
        <v>1.63</v>
      </c>
      <c r="F334" s="196">
        <v>14958.204236710901</v>
      </c>
      <c r="G334" s="196">
        <v>17949.849999999999</v>
      </c>
      <c r="H334" s="197"/>
      <c r="I334" s="197"/>
      <c r="J334" s="177"/>
      <c r="K334" s="179"/>
      <c r="N334" s="179"/>
      <c r="R334" s="179"/>
      <c r="S334" s="192"/>
    </row>
    <row r="335" spans="3:19" x14ac:dyDescent="0.25">
      <c r="C335" s="194"/>
      <c r="D335" s="194" t="s">
        <v>2162</v>
      </c>
      <c r="E335" s="195">
        <v>1.6</v>
      </c>
      <c r="F335" s="196">
        <v>14682.8998642561</v>
      </c>
      <c r="G335" s="196">
        <v>17619.48</v>
      </c>
      <c r="H335" s="197"/>
      <c r="I335" s="197"/>
      <c r="J335" s="177"/>
      <c r="K335" s="179"/>
      <c r="N335" s="179"/>
      <c r="R335" s="179"/>
      <c r="S335" s="192"/>
    </row>
    <row r="336" spans="3:19" s="191" customFormat="1" x14ac:dyDescent="0.25">
      <c r="C336" s="187">
        <v>62</v>
      </c>
      <c r="D336" s="187" t="s">
        <v>1472</v>
      </c>
      <c r="E336" s="188">
        <v>1.7305400000000002</v>
      </c>
      <c r="F336" s="189">
        <v>16557.521844661271</v>
      </c>
      <c r="G336" s="189">
        <v>19869.03</v>
      </c>
      <c r="H336" s="190"/>
      <c r="I336" s="190"/>
      <c r="K336" s="192"/>
      <c r="L336" s="192"/>
      <c r="N336" s="192"/>
      <c r="O336" s="192"/>
      <c r="R336" s="192"/>
      <c r="S336" s="192"/>
    </row>
    <row r="337" spans="3:19" x14ac:dyDescent="0.25">
      <c r="C337" s="194"/>
      <c r="D337" s="194" t="s">
        <v>1237</v>
      </c>
      <c r="E337" s="195">
        <v>1.71</v>
      </c>
      <c r="F337" s="196">
        <v>16360.998505883001</v>
      </c>
      <c r="G337" s="196">
        <v>19633.2</v>
      </c>
      <c r="H337" s="197"/>
      <c r="I337" s="197"/>
      <c r="J337" s="177"/>
      <c r="K337" s="179"/>
      <c r="N337" s="179"/>
      <c r="R337" s="179"/>
      <c r="S337" s="192"/>
    </row>
    <row r="338" spans="3:19" x14ac:dyDescent="0.25">
      <c r="C338" s="194"/>
      <c r="D338" s="194" t="s">
        <v>1238</v>
      </c>
      <c r="E338" s="195">
        <v>1.68</v>
      </c>
      <c r="F338" s="196">
        <v>16073.963444376281</v>
      </c>
      <c r="G338" s="196">
        <v>19288.759999999998</v>
      </c>
      <c r="H338" s="197"/>
      <c r="I338" s="197"/>
      <c r="J338" s="177"/>
      <c r="K338" s="179"/>
      <c r="N338" s="179"/>
      <c r="R338" s="179"/>
      <c r="S338" s="192"/>
    </row>
    <row r="339" spans="3:19" x14ac:dyDescent="0.25">
      <c r="C339" s="194"/>
      <c r="D339" s="194" t="s">
        <v>1239</v>
      </c>
      <c r="E339" s="195">
        <v>1.66</v>
      </c>
      <c r="F339" s="196">
        <v>15882.606736705135</v>
      </c>
      <c r="G339" s="196">
        <v>19059.13</v>
      </c>
      <c r="H339" s="197"/>
      <c r="I339" s="197"/>
      <c r="J339" s="177"/>
      <c r="K339" s="179"/>
      <c r="N339" s="179"/>
      <c r="R339" s="179"/>
      <c r="S339" s="192"/>
    </row>
    <row r="340" spans="3:19" x14ac:dyDescent="0.25">
      <c r="C340" s="194"/>
      <c r="D340" s="194" t="s">
        <v>1240</v>
      </c>
      <c r="E340" s="195">
        <v>1.63</v>
      </c>
      <c r="F340" s="196">
        <v>15595.571675198415</v>
      </c>
      <c r="G340" s="196">
        <v>18714.689999999999</v>
      </c>
      <c r="H340" s="197"/>
      <c r="I340" s="197"/>
      <c r="J340" s="177"/>
      <c r="K340" s="179"/>
      <c r="N340" s="179"/>
      <c r="R340" s="179"/>
      <c r="S340" s="192"/>
    </row>
    <row r="341" spans="3:19" x14ac:dyDescent="0.25">
      <c r="C341" s="194"/>
      <c r="D341" s="194" t="s">
        <v>1241</v>
      </c>
      <c r="E341" s="195">
        <v>1.6</v>
      </c>
      <c r="F341" s="196">
        <v>15308.536613691698</v>
      </c>
      <c r="G341" s="196">
        <v>18370.240000000002</v>
      </c>
      <c r="H341" s="197"/>
      <c r="I341" s="197"/>
      <c r="J341" s="177"/>
      <c r="K341" s="179"/>
      <c r="N341" s="179"/>
      <c r="R341" s="179"/>
      <c r="S341" s="192"/>
    </row>
    <row r="342" spans="3:19" s="191" customFormat="1" x14ac:dyDescent="0.25">
      <c r="C342" s="187">
        <v>63</v>
      </c>
      <c r="D342" s="187" t="s">
        <v>1473</v>
      </c>
      <c r="E342" s="188">
        <v>1.7305400000000002</v>
      </c>
      <c r="F342" s="189">
        <v>17250.674655061579</v>
      </c>
      <c r="G342" s="189">
        <v>20700.810000000001</v>
      </c>
      <c r="H342" s="190"/>
      <c r="I342" s="190"/>
      <c r="J342" s="193"/>
      <c r="K342" s="192"/>
      <c r="L342" s="192"/>
      <c r="N342" s="192"/>
      <c r="O342" s="192"/>
      <c r="R342" s="192"/>
      <c r="S342" s="192"/>
    </row>
    <row r="343" spans="3:19" x14ac:dyDescent="0.25">
      <c r="C343" s="194"/>
      <c r="D343" s="194" t="s">
        <v>1242</v>
      </c>
      <c r="E343" s="195">
        <v>1.71</v>
      </c>
      <c r="F343" s="196">
        <v>17045.924197161174</v>
      </c>
      <c r="G343" s="196">
        <v>20455.11</v>
      </c>
      <c r="H343" s="197"/>
      <c r="I343" s="197"/>
      <c r="J343" s="177"/>
      <c r="K343" s="179"/>
      <c r="N343" s="179"/>
      <c r="R343" s="179"/>
      <c r="S343" s="192"/>
    </row>
    <row r="344" spans="3:19" x14ac:dyDescent="0.25">
      <c r="C344" s="194"/>
      <c r="D344" s="194" t="s">
        <v>1243</v>
      </c>
      <c r="E344" s="195">
        <v>1.68</v>
      </c>
      <c r="F344" s="196">
        <v>16746.872895456592</v>
      </c>
      <c r="G344" s="196">
        <v>20096.25</v>
      </c>
      <c r="H344" s="197"/>
      <c r="I344" s="197"/>
      <c r="J344" s="177"/>
      <c r="K344" s="179"/>
      <c r="N344" s="179"/>
      <c r="R344" s="179"/>
      <c r="S344" s="192"/>
    </row>
    <row r="345" spans="3:19" x14ac:dyDescent="0.25">
      <c r="C345" s="194"/>
      <c r="D345" s="194" t="s">
        <v>1244</v>
      </c>
      <c r="E345" s="195">
        <v>1.66</v>
      </c>
      <c r="F345" s="196">
        <v>16547.50536098687</v>
      </c>
      <c r="G345" s="196">
        <v>19857.009999999998</v>
      </c>
      <c r="H345" s="197"/>
      <c r="I345" s="197"/>
      <c r="J345" s="177"/>
      <c r="K345" s="179"/>
      <c r="N345" s="179"/>
      <c r="R345" s="179"/>
      <c r="S345" s="192"/>
    </row>
    <row r="346" spans="3:19" x14ac:dyDescent="0.25">
      <c r="C346" s="194"/>
      <c r="D346" s="194" t="s">
        <v>1245</v>
      </c>
      <c r="E346" s="195">
        <v>1.63</v>
      </c>
      <c r="F346" s="196">
        <v>16248.454059282287</v>
      </c>
      <c r="G346" s="196">
        <v>19498.14</v>
      </c>
      <c r="H346" s="197"/>
      <c r="I346" s="197"/>
      <c r="J346" s="177"/>
      <c r="K346" s="179"/>
      <c r="N346" s="179"/>
      <c r="R346" s="179"/>
      <c r="S346" s="192"/>
    </row>
    <row r="347" spans="3:19" x14ac:dyDescent="0.25">
      <c r="C347" s="194"/>
      <c r="D347" s="194" t="s">
        <v>1246</v>
      </c>
      <c r="E347" s="195">
        <v>1.6</v>
      </c>
      <c r="F347" s="196">
        <v>15949.402757577707</v>
      </c>
      <c r="G347" s="196">
        <v>19139.28</v>
      </c>
      <c r="H347" s="197"/>
      <c r="I347" s="197"/>
      <c r="J347" s="177"/>
      <c r="K347" s="179"/>
      <c r="N347" s="179"/>
      <c r="R347" s="179"/>
      <c r="S347" s="192"/>
    </row>
    <row r="348" spans="3:19" s="191" customFormat="1" x14ac:dyDescent="0.25">
      <c r="C348" s="187">
        <v>64</v>
      </c>
      <c r="D348" s="187" t="s">
        <v>1474</v>
      </c>
      <c r="E348" s="188">
        <v>1.8883399999999999</v>
      </c>
      <c r="F348" s="189">
        <v>16343.278420631064</v>
      </c>
      <c r="G348" s="189">
        <v>19611.93</v>
      </c>
      <c r="H348" s="190"/>
      <c r="I348" s="190"/>
      <c r="K348" s="192"/>
      <c r="L348" s="192"/>
      <c r="N348" s="192"/>
      <c r="O348" s="192"/>
      <c r="R348" s="192"/>
      <c r="S348" s="192"/>
    </row>
    <row r="349" spans="3:19" x14ac:dyDescent="0.25">
      <c r="C349" s="194"/>
      <c r="D349" s="194" t="s">
        <v>1247</v>
      </c>
      <c r="E349" s="195">
        <v>1.87</v>
      </c>
      <c r="F349" s="196">
        <v>16184.548675863507</v>
      </c>
      <c r="G349" s="196">
        <v>19421.46</v>
      </c>
      <c r="H349" s="197"/>
      <c r="I349" s="197"/>
      <c r="J349" s="177"/>
      <c r="K349" s="179"/>
      <c r="N349" s="179"/>
      <c r="R349" s="179"/>
      <c r="S349" s="192"/>
    </row>
    <row r="350" spans="3:19" x14ac:dyDescent="0.25">
      <c r="C350" s="194"/>
      <c r="D350" s="194" t="s">
        <v>1248</v>
      </c>
      <c r="E350" s="195">
        <v>1.84</v>
      </c>
      <c r="F350" s="196">
        <v>15924.903509940563</v>
      </c>
      <c r="G350" s="196">
        <v>19109.88</v>
      </c>
      <c r="H350" s="197"/>
      <c r="I350" s="197"/>
      <c r="J350" s="177"/>
      <c r="K350" s="179"/>
      <c r="N350" s="179"/>
      <c r="R350" s="179"/>
      <c r="S350" s="192"/>
    </row>
    <row r="351" spans="3:19" x14ac:dyDescent="0.25">
      <c r="C351" s="194"/>
      <c r="D351" s="194" t="s">
        <v>1249</v>
      </c>
      <c r="E351" s="195">
        <v>1.81</v>
      </c>
      <c r="F351" s="196">
        <v>15665.258344017619</v>
      </c>
      <c r="G351" s="196">
        <v>18798.310000000001</v>
      </c>
      <c r="H351" s="197"/>
      <c r="I351" s="197"/>
      <c r="J351" s="177"/>
      <c r="K351" s="179"/>
      <c r="N351" s="179"/>
      <c r="R351" s="179"/>
      <c r="S351" s="192"/>
    </row>
    <row r="352" spans="3:19" x14ac:dyDescent="0.25">
      <c r="C352" s="194"/>
      <c r="D352" s="194" t="s">
        <v>1250</v>
      </c>
      <c r="E352" s="195">
        <v>1.79</v>
      </c>
      <c r="F352" s="196">
        <v>15492.161566735656</v>
      </c>
      <c r="G352" s="196">
        <v>18590.59</v>
      </c>
      <c r="H352" s="197"/>
      <c r="I352" s="197"/>
      <c r="J352" s="177"/>
      <c r="K352" s="179"/>
      <c r="N352" s="179"/>
      <c r="R352" s="179"/>
      <c r="S352" s="192"/>
    </row>
    <row r="353" spans="3:19" x14ac:dyDescent="0.25">
      <c r="C353" s="194"/>
      <c r="D353" s="194" t="s">
        <v>1251</v>
      </c>
      <c r="E353" s="195">
        <v>1.76</v>
      </c>
      <c r="F353" s="196">
        <v>15232.516400812712</v>
      </c>
      <c r="G353" s="196">
        <v>18279.02</v>
      </c>
      <c r="H353" s="197"/>
      <c r="I353" s="197"/>
      <c r="J353" s="177"/>
      <c r="K353" s="179"/>
      <c r="N353" s="179"/>
      <c r="R353" s="179"/>
      <c r="S353" s="192"/>
    </row>
    <row r="354" spans="3:19" s="191" customFormat="1" x14ac:dyDescent="0.25">
      <c r="C354" s="187">
        <v>65</v>
      </c>
      <c r="D354" s="187" t="s">
        <v>1475</v>
      </c>
      <c r="E354" s="188">
        <v>1.8883399999999999</v>
      </c>
      <c r="F354" s="189">
        <v>16554.274573856062</v>
      </c>
      <c r="G354" s="189">
        <v>19865.13</v>
      </c>
      <c r="H354" s="190"/>
      <c r="I354" s="190"/>
      <c r="K354" s="192"/>
      <c r="L354" s="192"/>
      <c r="N354" s="192"/>
      <c r="O354" s="192"/>
      <c r="R354" s="192"/>
      <c r="S354" s="192"/>
    </row>
    <row r="355" spans="3:19" x14ac:dyDescent="0.25">
      <c r="C355" s="194"/>
      <c r="D355" s="194" t="s">
        <v>1252</v>
      </c>
      <c r="E355" s="195">
        <v>1.87</v>
      </c>
      <c r="F355" s="196">
        <v>16393.495585069872</v>
      </c>
      <c r="G355" s="196">
        <v>19672.189999999999</v>
      </c>
      <c r="H355" s="197"/>
      <c r="I355" s="197"/>
      <c r="J355" s="177"/>
      <c r="K355" s="179"/>
      <c r="N355" s="179"/>
      <c r="R355" s="179"/>
      <c r="S355" s="192"/>
    </row>
    <row r="356" spans="3:19" x14ac:dyDescent="0.25">
      <c r="C356" s="194"/>
      <c r="D356" s="194" t="s">
        <v>1253</v>
      </c>
      <c r="E356" s="195">
        <v>1.84</v>
      </c>
      <c r="F356" s="196">
        <v>16130.498329694419</v>
      </c>
      <c r="G356" s="196">
        <v>19356.599999999999</v>
      </c>
      <c r="H356" s="197"/>
      <c r="I356" s="197"/>
      <c r="J356" s="177"/>
      <c r="K356" s="179"/>
      <c r="N356" s="179"/>
      <c r="R356" s="179"/>
      <c r="S356" s="192"/>
    </row>
    <row r="357" spans="3:19" x14ac:dyDescent="0.25">
      <c r="C357" s="194"/>
      <c r="D357" s="194" t="s">
        <v>1254</v>
      </c>
      <c r="E357" s="195">
        <v>1.81</v>
      </c>
      <c r="F357" s="196">
        <v>15867.501074318967</v>
      </c>
      <c r="G357" s="196">
        <v>19041</v>
      </c>
      <c r="H357" s="197"/>
      <c r="I357" s="197"/>
      <c r="J357" s="177"/>
      <c r="K357" s="179"/>
      <c r="N357" s="179"/>
      <c r="R357" s="179"/>
      <c r="S357" s="192"/>
    </row>
    <row r="358" spans="3:19" x14ac:dyDescent="0.25">
      <c r="C358" s="194"/>
      <c r="D358" s="194" t="s">
        <v>1255</v>
      </c>
      <c r="E358" s="195">
        <v>1.79</v>
      </c>
      <c r="F358" s="196">
        <v>15692.169570735332</v>
      </c>
      <c r="G358" s="196">
        <v>18830.599999999999</v>
      </c>
      <c r="H358" s="197"/>
      <c r="I358" s="197"/>
      <c r="J358" s="177"/>
      <c r="K358" s="179"/>
      <c r="N358" s="179"/>
      <c r="R358" s="179"/>
      <c r="S358" s="192"/>
    </row>
    <row r="359" spans="3:19" x14ac:dyDescent="0.25">
      <c r="C359" s="194"/>
      <c r="D359" s="194" t="s">
        <v>1256</v>
      </c>
      <c r="E359" s="195">
        <v>1.76</v>
      </c>
      <c r="F359" s="196">
        <v>15429.17231535988</v>
      </c>
      <c r="G359" s="196">
        <v>18515.009999999998</v>
      </c>
      <c r="H359" s="197"/>
      <c r="I359" s="197"/>
      <c r="J359" s="177"/>
      <c r="K359" s="179"/>
      <c r="N359" s="179"/>
      <c r="R359" s="179"/>
      <c r="S359" s="192"/>
    </row>
    <row r="360" spans="3:19" s="191" customFormat="1" x14ac:dyDescent="0.25">
      <c r="C360" s="187">
        <v>66</v>
      </c>
      <c r="D360" s="187" t="s">
        <v>1476</v>
      </c>
      <c r="E360" s="188">
        <v>1.8883399999999999</v>
      </c>
      <c r="F360" s="189">
        <v>16871.246170556067</v>
      </c>
      <c r="G360" s="189">
        <v>20245.5</v>
      </c>
      <c r="H360" s="190"/>
      <c r="I360" s="190"/>
      <c r="J360" s="193"/>
      <c r="K360" s="192"/>
      <c r="L360" s="192"/>
      <c r="N360" s="192"/>
      <c r="O360" s="192"/>
      <c r="R360" s="192"/>
      <c r="S360" s="192"/>
    </row>
    <row r="361" spans="3:19" x14ac:dyDescent="0.25">
      <c r="C361" s="194"/>
      <c r="D361" s="194" t="s">
        <v>1257</v>
      </c>
      <c r="E361" s="195">
        <v>1.87</v>
      </c>
      <c r="F361" s="196">
        <v>16707.38867944324</v>
      </c>
      <c r="G361" s="196">
        <v>20048.87</v>
      </c>
      <c r="H361" s="197"/>
      <c r="I361" s="197"/>
      <c r="J361" s="177"/>
      <c r="K361" s="179"/>
      <c r="N361" s="179"/>
      <c r="R361" s="179"/>
      <c r="S361" s="192"/>
    </row>
    <row r="362" spans="3:19" x14ac:dyDescent="0.25">
      <c r="C362" s="194"/>
      <c r="D362" s="194" t="s">
        <v>1258</v>
      </c>
      <c r="E362" s="195">
        <v>1.84</v>
      </c>
      <c r="F362" s="196">
        <v>16439.355705976235</v>
      </c>
      <c r="G362" s="196">
        <v>19727.23</v>
      </c>
      <c r="H362" s="197"/>
      <c r="I362" s="197"/>
      <c r="J362" s="177"/>
      <c r="K362" s="179"/>
      <c r="N362" s="179"/>
      <c r="R362" s="179"/>
      <c r="S362" s="192"/>
    </row>
    <row r="363" spans="3:19" x14ac:dyDescent="0.25">
      <c r="C363" s="194"/>
      <c r="D363" s="194" t="s">
        <v>1259</v>
      </c>
      <c r="E363" s="195">
        <v>1.81</v>
      </c>
      <c r="F363" s="196">
        <v>16171.322732509232</v>
      </c>
      <c r="G363" s="196">
        <v>19405.59</v>
      </c>
      <c r="H363" s="197"/>
      <c r="I363" s="197"/>
      <c r="J363" s="177"/>
      <c r="K363" s="179"/>
      <c r="N363" s="179"/>
      <c r="R363" s="179"/>
      <c r="S363" s="192"/>
    </row>
    <row r="364" spans="3:19" x14ac:dyDescent="0.25">
      <c r="C364" s="194"/>
      <c r="D364" s="194" t="s">
        <v>1260</v>
      </c>
      <c r="E364" s="195">
        <v>1.79</v>
      </c>
      <c r="F364" s="196">
        <v>15992.634083531229</v>
      </c>
      <c r="G364" s="196">
        <v>19191.16</v>
      </c>
      <c r="H364" s="197"/>
      <c r="I364" s="197"/>
      <c r="J364" s="177"/>
      <c r="K364" s="179"/>
      <c r="N364" s="179"/>
      <c r="R364" s="179"/>
      <c r="S364" s="192"/>
    </row>
    <row r="365" spans="3:19" x14ac:dyDescent="0.25">
      <c r="C365" s="194"/>
      <c r="D365" s="194" t="s">
        <v>1261</v>
      </c>
      <c r="E365" s="195">
        <v>1.76</v>
      </c>
      <c r="F365" s="196">
        <v>15724.601110064226</v>
      </c>
      <c r="G365" s="196">
        <v>18869.52</v>
      </c>
      <c r="H365" s="197"/>
      <c r="I365" s="197"/>
      <c r="J365" s="177"/>
      <c r="K365" s="179"/>
      <c r="N365" s="179"/>
      <c r="R365" s="179"/>
      <c r="S365" s="192"/>
    </row>
    <row r="366" spans="3:19" s="191" customFormat="1" x14ac:dyDescent="0.25">
      <c r="C366" s="187">
        <v>67</v>
      </c>
      <c r="D366" s="187" t="s">
        <v>1477</v>
      </c>
      <c r="E366" s="188">
        <v>1.8883399999999999</v>
      </c>
      <c r="F366" s="189">
        <v>17294.193210731064</v>
      </c>
      <c r="G366" s="189">
        <v>20753.03</v>
      </c>
      <c r="H366" s="190"/>
      <c r="I366" s="190"/>
      <c r="J366" s="193"/>
      <c r="K366" s="192"/>
      <c r="L366" s="192"/>
      <c r="N366" s="192"/>
      <c r="O366" s="192"/>
      <c r="R366" s="192"/>
      <c r="S366" s="192"/>
    </row>
    <row r="367" spans="3:19" x14ac:dyDescent="0.25">
      <c r="C367" s="194"/>
      <c r="D367" s="194" t="s">
        <v>1262</v>
      </c>
      <c r="E367" s="195">
        <v>1.87</v>
      </c>
      <c r="F367" s="196">
        <v>17126.2279589836</v>
      </c>
      <c r="G367" s="196">
        <v>20551.47</v>
      </c>
      <c r="H367" s="197"/>
      <c r="I367" s="197"/>
      <c r="J367" s="177"/>
      <c r="K367" s="179"/>
      <c r="N367" s="179"/>
      <c r="R367" s="179"/>
      <c r="S367" s="192"/>
    </row>
    <row r="368" spans="3:19" x14ac:dyDescent="0.25">
      <c r="C368" s="194"/>
      <c r="D368" s="194" t="s">
        <v>1263</v>
      </c>
      <c r="E368" s="195">
        <v>1.84</v>
      </c>
      <c r="F368" s="196">
        <v>16851.475638786003</v>
      </c>
      <c r="G368" s="196">
        <v>20221.77</v>
      </c>
      <c r="H368" s="197"/>
      <c r="I368" s="197"/>
      <c r="J368" s="177"/>
      <c r="K368" s="179"/>
      <c r="N368" s="179"/>
      <c r="R368" s="179"/>
      <c r="S368" s="192"/>
    </row>
    <row r="369" spans="3:19" x14ac:dyDescent="0.25">
      <c r="C369" s="194"/>
      <c r="D369" s="194" t="s">
        <v>1264</v>
      </c>
      <c r="E369" s="195">
        <v>1.81</v>
      </c>
      <c r="F369" s="196">
        <v>16576.723318588403</v>
      </c>
      <c r="G369" s="196">
        <v>19892.07</v>
      </c>
      <c r="H369" s="197"/>
      <c r="I369" s="197"/>
      <c r="J369" s="177"/>
      <c r="K369" s="179"/>
      <c r="N369" s="179"/>
      <c r="R369" s="179"/>
      <c r="S369" s="192"/>
    </row>
    <row r="370" spans="3:19" x14ac:dyDescent="0.25">
      <c r="C370" s="194"/>
      <c r="D370" s="194" t="s">
        <v>1265</v>
      </c>
      <c r="E370" s="195">
        <v>1.79</v>
      </c>
      <c r="F370" s="196">
        <v>16393.555105123338</v>
      </c>
      <c r="G370" s="196">
        <v>19672.27</v>
      </c>
      <c r="H370" s="197"/>
      <c r="I370" s="197"/>
      <c r="J370" s="177"/>
      <c r="K370" s="179"/>
      <c r="N370" s="179"/>
      <c r="R370" s="179"/>
      <c r="S370" s="192"/>
    </row>
    <row r="371" spans="3:19" x14ac:dyDescent="0.25">
      <c r="C371" s="194"/>
      <c r="D371" s="194" t="s">
        <v>1266</v>
      </c>
      <c r="E371" s="195">
        <v>1.76</v>
      </c>
      <c r="F371" s="196">
        <v>16118.802784925741</v>
      </c>
      <c r="G371" s="196">
        <v>19342.560000000001</v>
      </c>
      <c r="H371" s="197"/>
      <c r="I371" s="197"/>
      <c r="J371" s="177"/>
      <c r="K371" s="179"/>
      <c r="N371" s="179"/>
      <c r="R371" s="179"/>
      <c r="S371" s="192"/>
    </row>
    <row r="372" spans="3:19" s="191" customFormat="1" x14ac:dyDescent="0.25">
      <c r="C372" s="187">
        <v>68</v>
      </c>
      <c r="D372" s="187" t="s">
        <v>1478</v>
      </c>
      <c r="E372" s="188">
        <v>1.8883399999999999</v>
      </c>
      <c r="F372" s="189">
        <v>18031.602475665815</v>
      </c>
      <c r="G372" s="189">
        <v>21637.919999999998</v>
      </c>
      <c r="H372" s="190"/>
      <c r="I372" s="190"/>
      <c r="J372" s="193"/>
      <c r="K372" s="192"/>
      <c r="L372" s="192"/>
      <c r="N372" s="192"/>
      <c r="O372" s="192"/>
      <c r="R372" s="192"/>
      <c r="S372" s="192"/>
    </row>
    <row r="373" spans="3:19" x14ac:dyDescent="0.25">
      <c r="C373" s="194"/>
      <c r="D373" s="194" t="s">
        <v>1267</v>
      </c>
      <c r="E373" s="195">
        <v>1.87</v>
      </c>
      <c r="F373" s="196">
        <v>17856.47533256462</v>
      </c>
      <c r="G373" s="196">
        <v>21427.77</v>
      </c>
      <c r="H373" s="197"/>
      <c r="I373" s="197"/>
      <c r="J373" s="177"/>
      <c r="K373" s="179"/>
      <c r="N373" s="179"/>
      <c r="R373" s="179"/>
      <c r="S373" s="192"/>
    </row>
    <row r="374" spans="3:19" x14ac:dyDescent="0.25">
      <c r="C374" s="194"/>
      <c r="D374" s="194" t="s">
        <v>1268</v>
      </c>
      <c r="E374" s="195">
        <v>1.84</v>
      </c>
      <c r="F374" s="196">
        <v>17570.007813860375</v>
      </c>
      <c r="G374" s="196">
        <v>21084.01</v>
      </c>
      <c r="H374" s="197"/>
      <c r="I374" s="197"/>
      <c r="J374" s="177"/>
      <c r="K374" s="179"/>
      <c r="N374" s="179"/>
      <c r="R374" s="179"/>
      <c r="S374" s="192"/>
    </row>
    <row r="375" spans="3:19" x14ac:dyDescent="0.25">
      <c r="C375" s="194"/>
      <c r="D375" s="194" t="s">
        <v>1269</v>
      </c>
      <c r="E375" s="195">
        <v>1.81</v>
      </c>
      <c r="F375" s="196">
        <v>17283.54029515613</v>
      </c>
      <c r="G375" s="196">
        <v>20740.25</v>
      </c>
      <c r="H375" s="197"/>
      <c r="I375" s="197"/>
      <c r="J375" s="177"/>
      <c r="K375" s="179"/>
      <c r="N375" s="179"/>
      <c r="R375" s="179"/>
      <c r="S375" s="192"/>
    </row>
    <row r="376" spans="3:19" x14ac:dyDescent="0.25">
      <c r="C376" s="194"/>
      <c r="D376" s="194" t="s">
        <v>1270</v>
      </c>
      <c r="E376" s="195">
        <v>1.79</v>
      </c>
      <c r="F376" s="196">
        <v>17092.561949353298</v>
      </c>
      <c r="G376" s="196">
        <v>20511.07</v>
      </c>
      <c r="H376" s="197"/>
      <c r="I376" s="197"/>
      <c r="J376" s="177"/>
      <c r="K376" s="179"/>
      <c r="N376" s="179"/>
      <c r="R376" s="179"/>
      <c r="S376" s="192"/>
    </row>
    <row r="377" spans="3:19" x14ac:dyDescent="0.25">
      <c r="C377" s="194"/>
      <c r="D377" s="194" t="s">
        <v>1271</v>
      </c>
      <c r="E377" s="195">
        <v>1.76</v>
      </c>
      <c r="F377" s="196">
        <v>16806.094430649053</v>
      </c>
      <c r="G377" s="196">
        <v>20167.310000000001</v>
      </c>
      <c r="H377" s="197"/>
      <c r="I377" s="197"/>
      <c r="J377" s="177"/>
      <c r="K377" s="179"/>
      <c r="N377" s="179"/>
      <c r="R377" s="179"/>
      <c r="S377" s="192"/>
    </row>
    <row r="378" spans="3:19" s="191" customFormat="1" x14ac:dyDescent="0.25">
      <c r="C378" s="187">
        <v>69</v>
      </c>
      <c r="D378" s="187" t="s">
        <v>1479</v>
      </c>
      <c r="E378" s="188">
        <v>1.8883399999999999</v>
      </c>
      <c r="F378" s="189">
        <v>18787.740163114478</v>
      </c>
      <c r="G378" s="189">
        <v>22545.29</v>
      </c>
      <c r="H378" s="190"/>
      <c r="I378" s="190"/>
      <c r="K378" s="192"/>
      <c r="L378" s="192"/>
      <c r="N378" s="192"/>
      <c r="O378" s="192"/>
      <c r="R378" s="192"/>
      <c r="S378" s="192"/>
    </row>
    <row r="379" spans="3:19" x14ac:dyDescent="0.25">
      <c r="C379" s="194"/>
      <c r="D379" s="194" t="s">
        <v>1272</v>
      </c>
      <c r="E379" s="195">
        <v>1.87</v>
      </c>
      <c r="F379" s="196">
        <v>18605.269233837171</v>
      </c>
      <c r="G379" s="196">
        <v>22326.32</v>
      </c>
      <c r="H379" s="197"/>
      <c r="I379" s="197"/>
      <c r="J379" s="177"/>
      <c r="K379" s="179"/>
      <c r="N379" s="179"/>
      <c r="R379" s="179"/>
      <c r="S379" s="192"/>
    </row>
    <row r="380" spans="3:19" x14ac:dyDescent="0.25">
      <c r="C380" s="194"/>
      <c r="D380" s="194" t="s">
        <v>1273</v>
      </c>
      <c r="E380" s="195">
        <v>1.84</v>
      </c>
      <c r="F380" s="196">
        <v>18306.788978748871</v>
      </c>
      <c r="G380" s="196">
        <v>21968.15</v>
      </c>
      <c r="H380" s="197"/>
      <c r="I380" s="197"/>
      <c r="J380" s="177"/>
      <c r="K380" s="179"/>
      <c r="N380" s="179"/>
      <c r="R380" s="179"/>
      <c r="S380" s="192"/>
    </row>
    <row r="381" spans="3:19" x14ac:dyDescent="0.25">
      <c r="C381" s="194"/>
      <c r="D381" s="194" t="s">
        <v>1274</v>
      </c>
      <c r="E381" s="195">
        <v>1.81</v>
      </c>
      <c r="F381" s="196">
        <v>18008.308723660575</v>
      </c>
      <c r="G381" s="196">
        <v>21609.97</v>
      </c>
      <c r="H381" s="197"/>
      <c r="I381" s="197"/>
      <c r="J381" s="177"/>
      <c r="K381" s="179"/>
      <c r="N381" s="179"/>
      <c r="R381" s="179"/>
      <c r="S381" s="192"/>
    </row>
    <row r="382" spans="3:19" x14ac:dyDescent="0.25">
      <c r="C382" s="194"/>
      <c r="D382" s="194" t="s">
        <v>1275</v>
      </c>
      <c r="E382" s="195">
        <v>1.79</v>
      </c>
      <c r="F382" s="196">
        <v>17809.321886935042</v>
      </c>
      <c r="G382" s="196">
        <v>21371.19</v>
      </c>
      <c r="H382" s="197"/>
      <c r="I382" s="197"/>
      <c r="J382" s="177"/>
      <c r="K382" s="179"/>
      <c r="N382" s="179"/>
      <c r="R382" s="179"/>
      <c r="S382" s="192"/>
    </row>
    <row r="383" spans="3:19" x14ac:dyDescent="0.25">
      <c r="C383" s="194"/>
      <c r="D383" s="194" t="s">
        <v>1276</v>
      </c>
      <c r="E383" s="195">
        <v>1.76</v>
      </c>
      <c r="F383" s="196">
        <v>17510.841631846746</v>
      </c>
      <c r="G383" s="196">
        <v>21013.01</v>
      </c>
      <c r="H383" s="197"/>
      <c r="I383" s="197"/>
      <c r="J383" s="177"/>
      <c r="K383" s="179"/>
      <c r="N383" s="179"/>
      <c r="R383" s="179"/>
      <c r="S383" s="192"/>
    </row>
    <row r="384" spans="3:19" s="191" customFormat="1" x14ac:dyDescent="0.25">
      <c r="C384" s="187">
        <v>70</v>
      </c>
      <c r="D384" s="187" t="s">
        <v>1480</v>
      </c>
      <c r="E384" s="188">
        <v>1.8883399999999999</v>
      </c>
      <c r="F384" s="189">
        <v>19316.662646764478</v>
      </c>
      <c r="G384" s="189">
        <v>23180</v>
      </c>
      <c r="H384" s="190"/>
      <c r="I384" s="190"/>
      <c r="J384" s="193"/>
      <c r="K384" s="192"/>
      <c r="L384" s="192"/>
      <c r="N384" s="192"/>
      <c r="O384" s="192"/>
      <c r="R384" s="192"/>
      <c r="S384" s="192"/>
    </row>
    <row r="385" spans="3:19" x14ac:dyDescent="0.25">
      <c r="C385" s="194"/>
      <c r="D385" s="194" t="s">
        <v>1277</v>
      </c>
      <c r="E385" s="195">
        <v>1.87</v>
      </c>
      <c r="F385" s="196">
        <v>19129.054698544529</v>
      </c>
      <c r="G385" s="196">
        <v>22954.87</v>
      </c>
      <c r="H385" s="197"/>
      <c r="I385" s="197"/>
      <c r="J385" s="177"/>
      <c r="K385" s="179"/>
      <c r="N385" s="179"/>
      <c r="R385" s="179"/>
      <c r="S385" s="192"/>
    </row>
    <row r="386" spans="3:19" x14ac:dyDescent="0.25">
      <c r="C386" s="194"/>
      <c r="D386" s="194" t="s">
        <v>1278</v>
      </c>
      <c r="E386" s="195">
        <v>1.84</v>
      </c>
      <c r="F386" s="196">
        <v>18822.171468086595</v>
      </c>
      <c r="G386" s="196">
        <v>22586.61</v>
      </c>
      <c r="H386" s="197"/>
      <c r="I386" s="197"/>
      <c r="J386" s="177"/>
      <c r="K386" s="179"/>
      <c r="N386" s="179"/>
      <c r="R386" s="179"/>
      <c r="S386" s="192"/>
    </row>
    <row r="387" spans="3:19" x14ac:dyDescent="0.25">
      <c r="C387" s="194"/>
      <c r="D387" s="194" t="s">
        <v>1279</v>
      </c>
      <c r="E387" s="195">
        <v>1.81</v>
      </c>
      <c r="F387" s="196">
        <v>18515.288237628662</v>
      </c>
      <c r="G387" s="196">
        <v>22218.35</v>
      </c>
      <c r="H387" s="197"/>
      <c r="I387" s="197"/>
      <c r="J387" s="177"/>
      <c r="K387" s="179"/>
      <c r="N387" s="179"/>
      <c r="R387" s="179"/>
      <c r="S387" s="192"/>
    </row>
    <row r="388" spans="3:19" x14ac:dyDescent="0.25">
      <c r="C388" s="194"/>
      <c r="D388" s="194" t="s">
        <v>1280</v>
      </c>
      <c r="E388" s="195">
        <v>1.79</v>
      </c>
      <c r="F388" s="196">
        <v>18310.699417323372</v>
      </c>
      <c r="G388" s="196">
        <v>21972.84</v>
      </c>
      <c r="H388" s="197"/>
      <c r="I388" s="197"/>
      <c r="J388" s="177"/>
      <c r="K388" s="179"/>
      <c r="N388" s="179"/>
      <c r="R388" s="179"/>
      <c r="S388" s="192"/>
    </row>
    <row r="389" spans="3:19" x14ac:dyDescent="0.25">
      <c r="C389" s="194"/>
      <c r="D389" s="194" t="s">
        <v>1281</v>
      </c>
      <c r="E389" s="195">
        <v>1.76</v>
      </c>
      <c r="F389" s="196">
        <v>18003.816186865439</v>
      </c>
      <c r="G389" s="196">
        <v>21604.58</v>
      </c>
      <c r="H389" s="197"/>
      <c r="I389" s="197"/>
      <c r="J389" s="177"/>
      <c r="K389" s="179"/>
      <c r="N389" s="179"/>
      <c r="R389" s="179"/>
      <c r="S389" s="192"/>
    </row>
    <row r="390" spans="3:19" s="191" customFormat="1" x14ac:dyDescent="0.25">
      <c r="C390" s="187">
        <v>71</v>
      </c>
      <c r="D390" s="187" t="s">
        <v>1481</v>
      </c>
      <c r="E390" s="188">
        <v>2.0461400000000003</v>
      </c>
      <c r="F390" s="189">
        <v>18080.730517456963</v>
      </c>
      <c r="G390" s="189">
        <v>21696.880000000001</v>
      </c>
      <c r="H390" s="190"/>
      <c r="I390" s="190"/>
      <c r="K390" s="192"/>
      <c r="L390" s="192"/>
      <c r="N390" s="192"/>
      <c r="O390" s="192"/>
      <c r="R390" s="192"/>
      <c r="S390" s="192"/>
    </row>
    <row r="391" spans="3:19" x14ac:dyDescent="0.25">
      <c r="C391" s="194"/>
      <c r="D391" s="194" t="s">
        <v>1282</v>
      </c>
      <c r="E391" s="195">
        <v>2.0299999999999998</v>
      </c>
      <c r="F391" s="196">
        <v>17938.109293810601</v>
      </c>
      <c r="G391" s="196">
        <v>21525.73</v>
      </c>
      <c r="H391" s="197"/>
      <c r="I391" s="197"/>
      <c r="J391" s="177"/>
      <c r="K391" s="179"/>
      <c r="N391" s="179"/>
      <c r="R391" s="179"/>
      <c r="S391" s="192"/>
    </row>
    <row r="392" spans="3:19" x14ac:dyDescent="0.25">
      <c r="C392" s="194"/>
      <c r="D392" s="194" t="s">
        <v>1283</v>
      </c>
      <c r="E392" s="195">
        <v>2</v>
      </c>
      <c r="F392" s="196">
        <v>17673.014082572023</v>
      </c>
      <c r="G392" s="196">
        <v>21207.62</v>
      </c>
      <c r="H392" s="197"/>
      <c r="I392" s="197"/>
      <c r="J392" s="177"/>
      <c r="K392" s="179"/>
      <c r="N392" s="179"/>
      <c r="R392" s="179"/>
      <c r="S392" s="192"/>
    </row>
    <row r="393" spans="3:19" x14ac:dyDescent="0.25">
      <c r="C393" s="194"/>
      <c r="D393" s="194" t="s">
        <v>1284</v>
      </c>
      <c r="E393" s="195">
        <v>1.97</v>
      </c>
      <c r="F393" s="196">
        <v>17407.918871333441</v>
      </c>
      <c r="G393" s="196">
        <v>20889.5</v>
      </c>
      <c r="H393" s="197"/>
      <c r="I393" s="197"/>
      <c r="J393" s="177"/>
      <c r="K393" s="179"/>
      <c r="N393" s="179"/>
      <c r="R393" s="179"/>
      <c r="S393" s="192"/>
    </row>
    <row r="394" spans="3:19" x14ac:dyDescent="0.25">
      <c r="C394" s="194"/>
      <c r="D394" s="194" t="s">
        <v>1285</v>
      </c>
      <c r="E394" s="195">
        <v>1.95</v>
      </c>
      <c r="F394" s="196">
        <v>17231.188730507722</v>
      </c>
      <c r="G394" s="196">
        <v>20677.43</v>
      </c>
      <c r="H394" s="197"/>
      <c r="I394" s="197"/>
      <c r="J394" s="177"/>
      <c r="K394" s="179"/>
      <c r="N394" s="179"/>
      <c r="R394" s="179"/>
      <c r="S394" s="192"/>
    </row>
    <row r="395" spans="3:19" x14ac:dyDescent="0.25">
      <c r="C395" s="194"/>
      <c r="D395" s="194" t="s">
        <v>1286</v>
      </c>
      <c r="E395" s="195">
        <v>1.92</v>
      </c>
      <c r="F395" s="196">
        <v>16966.09351926914</v>
      </c>
      <c r="G395" s="196">
        <v>20359.310000000001</v>
      </c>
      <c r="H395" s="197"/>
      <c r="I395" s="197"/>
      <c r="J395" s="177"/>
      <c r="K395" s="179"/>
      <c r="N395" s="179"/>
      <c r="R395" s="179"/>
      <c r="S395" s="192"/>
    </row>
    <row r="396" spans="3:19" s="191" customFormat="1" x14ac:dyDescent="0.25">
      <c r="C396" s="187">
        <v>72</v>
      </c>
      <c r="D396" s="187" t="s">
        <v>1482</v>
      </c>
      <c r="E396" s="188">
        <v>2.0461400000000003</v>
      </c>
      <c r="F396" s="189">
        <v>18424.434658456961</v>
      </c>
      <c r="G396" s="189">
        <v>22109.32</v>
      </c>
      <c r="H396" s="190"/>
      <c r="I396" s="190"/>
      <c r="K396" s="192"/>
      <c r="L396" s="192"/>
      <c r="N396" s="192"/>
      <c r="O396" s="192"/>
      <c r="R396" s="192"/>
      <c r="S396" s="192"/>
    </row>
    <row r="397" spans="3:19" x14ac:dyDescent="0.25">
      <c r="C397" s="194"/>
      <c r="D397" s="194" t="s">
        <v>1287</v>
      </c>
      <c r="E397" s="195">
        <v>2.0299999999999998</v>
      </c>
      <c r="F397" s="196">
        <v>18279.102288537259</v>
      </c>
      <c r="G397" s="196">
        <v>21934.92</v>
      </c>
      <c r="H397" s="197"/>
      <c r="I397" s="197"/>
      <c r="J397" s="177"/>
      <c r="K397" s="179"/>
      <c r="N397" s="179"/>
      <c r="R397" s="179"/>
      <c r="S397" s="192"/>
    </row>
    <row r="398" spans="3:19" x14ac:dyDescent="0.25">
      <c r="C398" s="194"/>
      <c r="D398" s="194" t="s">
        <v>1288</v>
      </c>
      <c r="E398" s="195">
        <v>2</v>
      </c>
      <c r="F398" s="196">
        <v>18008.96777195789</v>
      </c>
      <c r="G398" s="196">
        <v>21610.76</v>
      </c>
      <c r="H398" s="197"/>
      <c r="I398" s="197"/>
      <c r="J398" s="177"/>
      <c r="K398" s="179"/>
      <c r="N398" s="179"/>
      <c r="R398" s="179"/>
      <c r="S398" s="192"/>
    </row>
    <row r="399" spans="3:19" x14ac:dyDescent="0.25">
      <c r="C399" s="194"/>
      <c r="D399" s="194" t="s">
        <v>1289</v>
      </c>
      <c r="E399" s="195">
        <v>1.97</v>
      </c>
      <c r="F399" s="196">
        <v>17738.833255378522</v>
      </c>
      <c r="G399" s="196">
        <v>21286.6</v>
      </c>
      <c r="H399" s="197"/>
      <c r="I399" s="197"/>
      <c r="J399" s="177"/>
      <c r="K399" s="179"/>
      <c r="N399" s="179"/>
      <c r="R399" s="179"/>
      <c r="S399" s="192"/>
    </row>
    <row r="400" spans="3:19" x14ac:dyDescent="0.25">
      <c r="C400" s="194"/>
      <c r="D400" s="194" t="s">
        <v>1290</v>
      </c>
      <c r="E400" s="195">
        <v>1.95</v>
      </c>
      <c r="F400" s="196">
        <v>17558.743577658941</v>
      </c>
      <c r="G400" s="196">
        <v>21070.49</v>
      </c>
      <c r="H400" s="197"/>
      <c r="I400" s="197"/>
      <c r="J400" s="177"/>
      <c r="K400" s="179"/>
      <c r="N400" s="179"/>
      <c r="R400" s="179"/>
      <c r="S400" s="192"/>
    </row>
    <row r="401" spans="3:19" x14ac:dyDescent="0.25">
      <c r="C401" s="194"/>
      <c r="D401" s="194" t="s">
        <v>1291</v>
      </c>
      <c r="E401" s="195">
        <v>1.92</v>
      </c>
      <c r="F401" s="196">
        <v>17288.609061079573</v>
      </c>
      <c r="G401" s="196">
        <v>20746.330000000002</v>
      </c>
      <c r="H401" s="197"/>
      <c r="I401" s="197"/>
      <c r="J401" s="177"/>
      <c r="K401" s="179"/>
      <c r="N401" s="179"/>
      <c r="R401" s="179"/>
      <c r="S401" s="192"/>
    </row>
    <row r="402" spans="3:19" s="191" customFormat="1" x14ac:dyDescent="0.25">
      <c r="C402" s="187">
        <v>73</v>
      </c>
      <c r="D402" s="187" t="s">
        <v>1483</v>
      </c>
      <c r="E402" s="188">
        <v>2.0461400000000003</v>
      </c>
      <c r="F402" s="189">
        <v>18882.706846456964</v>
      </c>
      <c r="G402" s="189">
        <v>22659.25</v>
      </c>
      <c r="H402" s="190"/>
      <c r="I402" s="190"/>
      <c r="J402" s="193"/>
      <c r="K402" s="192"/>
      <c r="L402" s="192"/>
      <c r="N402" s="192"/>
      <c r="O402" s="192"/>
      <c r="R402" s="192"/>
      <c r="S402" s="192"/>
    </row>
    <row r="403" spans="3:19" x14ac:dyDescent="0.25">
      <c r="C403" s="194"/>
      <c r="D403" s="194" t="s">
        <v>1292</v>
      </c>
      <c r="E403" s="195">
        <v>2.0299999999999998</v>
      </c>
      <c r="F403" s="196">
        <v>18733.75961483947</v>
      </c>
      <c r="G403" s="196">
        <v>22480.51</v>
      </c>
      <c r="H403" s="197"/>
      <c r="I403" s="197"/>
      <c r="J403" s="177"/>
      <c r="K403" s="179"/>
      <c r="N403" s="179"/>
      <c r="R403" s="179"/>
      <c r="S403" s="192"/>
    </row>
    <row r="404" spans="3:19" x14ac:dyDescent="0.25">
      <c r="C404" s="194"/>
      <c r="D404" s="194" t="s">
        <v>1293</v>
      </c>
      <c r="E404" s="195">
        <v>2</v>
      </c>
      <c r="F404" s="196">
        <v>18456.906024472384</v>
      </c>
      <c r="G404" s="196">
        <v>22148.29</v>
      </c>
      <c r="H404" s="197"/>
      <c r="I404" s="197"/>
      <c r="J404" s="177"/>
      <c r="K404" s="179"/>
      <c r="N404" s="179"/>
      <c r="R404" s="179"/>
      <c r="S404" s="192"/>
    </row>
    <row r="405" spans="3:19" x14ac:dyDescent="0.25">
      <c r="C405" s="194"/>
      <c r="D405" s="194" t="s">
        <v>1294</v>
      </c>
      <c r="E405" s="195">
        <v>1.97</v>
      </c>
      <c r="F405" s="196">
        <v>18180.052434105299</v>
      </c>
      <c r="G405" s="196">
        <v>21816.06</v>
      </c>
      <c r="H405" s="197"/>
      <c r="I405" s="197"/>
      <c r="J405" s="177"/>
      <c r="K405" s="179"/>
      <c r="N405" s="179"/>
      <c r="R405" s="179"/>
      <c r="S405" s="192"/>
    </row>
    <row r="406" spans="3:19" x14ac:dyDescent="0.25">
      <c r="C406" s="194"/>
      <c r="D406" s="194" t="s">
        <v>1295</v>
      </c>
      <c r="E406" s="195">
        <v>1.95</v>
      </c>
      <c r="F406" s="196">
        <v>17995.483373860574</v>
      </c>
      <c r="G406" s="196">
        <v>21594.58</v>
      </c>
      <c r="H406" s="197"/>
      <c r="I406" s="197"/>
      <c r="J406" s="177"/>
      <c r="K406" s="179"/>
      <c r="N406" s="179"/>
      <c r="R406" s="179"/>
      <c r="S406" s="192"/>
    </row>
    <row r="407" spans="3:19" x14ac:dyDescent="0.25">
      <c r="C407" s="194"/>
      <c r="D407" s="194" t="s">
        <v>1296</v>
      </c>
      <c r="E407" s="195">
        <v>1.92</v>
      </c>
      <c r="F407" s="196">
        <v>17718.629783493489</v>
      </c>
      <c r="G407" s="196">
        <v>21262.36</v>
      </c>
      <c r="H407" s="197"/>
      <c r="I407" s="197"/>
      <c r="J407" s="177"/>
      <c r="K407" s="179"/>
      <c r="N407" s="179"/>
      <c r="R407" s="179"/>
      <c r="S407" s="192"/>
    </row>
    <row r="408" spans="3:19" s="191" customFormat="1" x14ac:dyDescent="0.25">
      <c r="C408" s="187">
        <v>74</v>
      </c>
      <c r="D408" s="187" t="s">
        <v>1484</v>
      </c>
      <c r="E408" s="188">
        <v>2.0461400000000003</v>
      </c>
      <c r="F408" s="189">
        <v>19681.799222321293</v>
      </c>
      <c r="G408" s="189">
        <v>23618.16</v>
      </c>
      <c r="H408" s="190"/>
      <c r="I408" s="190"/>
      <c r="J408" s="193"/>
      <c r="K408" s="192"/>
      <c r="L408" s="192"/>
      <c r="N408" s="192"/>
      <c r="O408" s="192"/>
      <c r="R408" s="192"/>
      <c r="S408" s="192"/>
    </row>
    <row r="409" spans="3:19" x14ac:dyDescent="0.25">
      <c r="C409" s="194"/>
      <c r="D409" s="194" t="s">
        <v>1297</v>
      </c>
      <c r="E409" s="195">
        <v>2.0299999999999998</v>
      </c>
      <c r="F409" s="196">
        <v>19526.548731422197</v>
      </c>
      <c r="G409" s="196">
        <v>23431.86</v>
      </c>
      <c r="H409" s="197"/>
      <c r="I409" s="197"/>
      <c r="J409" s="177"/>
      <c r="K409" s="179"/>
      <c r="N409" s="179"/>
      <c r="R409" s="179"/>
      <c r="S409" s="192"/>
    </row>
    <row r="410" spans="3:19" x14ac:dyDescent="0.25">
      <c r="C410" s="194"/>
      <c r="D410" s="194" t="s">
        <v>1298</v>
      </c>
      <c r="E410" s="195">
        <v>2</v>
      </c>
      <c r="F410" s="196">
        <v>19237.979045736156</v>
      </c>
      <c r="G410" s="196">
        <v>23085.57</v>
      </c>
      <c r="H410" s="197"/>
      <c r="I410" s="197"/>
      <c r="J410" s="177"/>
      <c r="K410" s="179"/>
      <c r="N410" s="179"/>
      <c r="R410" s="179"/>
      <c r="S410" s="192"/>
    </row>
    <row r="411" spans="3:19" x14ac:dyDescent="0.25">
      <c r="C411" s="194"/>
      <c r="D411" s="194" t="s">
        <v>1299</v>
      </c>
      <c r="E411" s="195">
        <v>1.97</v>
      </c>
      <c r="F411" s="196">
        <v>18949.409360050115</v>
      </c>
      <c r="G411" s="196">
        <v>22739.29</v>
      </c>
      <c r="H411" s="197"/>
      <c r="I411" s="197"/>
      <c r="J411" s="177"/>
      <c r="K411" s="179"/>
      <c r="N411" s="179"/>
      <c r="R411" s="179"/>
      <c r="S411" s="192"/>
    </row>
    <row r="412" spans="3:19" x14ac:dyDescent="0.25">
      <c r="C412" s="194"/>
      <c r="D412" s="194" t="s">
        <v>1300</v>
      </c>
      <c r="E412" s="195">
        <v>1.95</v>
      </c>
      <c r="F412" s="196">
        <v>18757.029569592753</v>
      </c>
      <c r="G412" s="196">
        <v>22508.44</v>
      </c>
      <c r="H412" s="197"/>
      <c r="I412" s="197"/>
      <c r="J412" s="177"/>
      <c r="K412" s="179"/>
      <c r="N412" s="179"/>
      <c r="R412" s="179"/>
      <c r="S412" s="192"/>
    </row>
    <row r="413" spans="3:19" x14ac:dyDescent="0.25">
      <c r="C413" s="194"/>
      <c r="D413" s="194" t="s">
        <v>1301</v>
      </c>
      <c r="E413" s="195">
        <v>1.92</v>
      </c>
      <c r="F413" s="196">
        <v>18468.459883906708</v>
      </c>
      <c r="G413" s="196">
        <v>22162.15</v>
      </c>
      <c r="H413" s="197"/>
      <c r="I413" s="197"/>
      <c r="J413" s="177"/>
      <c r="K413" s="179"/>
      <c r="N413" s="179"/>
      <c r="R413" s="179"/>
      <c r="S413" s="192"/>
    </row>
    <row r="414" spans="3:19" s="191" customFormat="1" x14ac:dyDescent="0.25">
      <c r="C414" s="187">
        <v>75</v>
      </c>
      <c r="D414" s="187" t="s">
        <v>1485</v>
      </c>
      <c r="E414" s="188">
        <v>2.0461400000000003</v>
      </c>
      <c r="F414" s="189">
        <v>20387.308473543308</v>
      </c>
      <c r="G414" s="189">
        <v>24464.77</v>
      </c>
      <c r="H414" s="190"/>
      <c r="I414" s="190"/>
      <c r="J414" s="193"/>
      <c r="K414" s="192"/>
      <c r="L414" s="192"/>
      <c r="N414" s="192"/>
      <c r="O414" s="192"/>
      <c r="R414" s="192"/>
      <c r="S414" s="192"/>
    </row>
    <row r="415" spans="3:19" x14ac:dyDescent="0.25">
      <c r="C415" s="194"/>
      <c r="D415" s="194" t="s">
        <v>1302</v>
      </c>
      <c r="E415" s="195">
        <v>2.0299999999999998</v>
      </c>
      <c r="F415" s="196">
        <v>20226.492909230506</v>
      </c>
      <c r="G415" s="196">
        <v>24271.79</v>
      </c>
      <c r="H415" s="197"/>
      <c r="I415" s="197"/>
      <c r="J415" s="177"/>
      <c r="K415" s="179"/>
      <c r="N415" s="179"/>
      <c r="R415" s="179"/>
      <c r="S415" s="192"/>
    </row>
    <row r="416" spans="3:19" x14ac:dyDescent="0.25">
      <c r="C416" s="194"/>
      <c r="D416" s="194" t="s">
        <v>1303</v>
      </c>
      <c r="E416" s="195">
        <v>2</v>
      </c>
      <c r="F416" s="196">
        <v>19927.579220916756</v>
      </c>
      <c r="G416" s="196">
        <v>23913.1</v>
      </c>
      <c r="H416" s="197"/>
      <c r="I416" s="197"/>
      <c r="J416" s="177"/>
      <c r="K416" s="179"/>
      <c r="N416" s="179"/>
      <c r="R416" s="179"/>
      <c r="S416" s="192"/>
    </row>
    <row r="417" spans="3:19" x14ac:dyDescent="0.25">
      <c r="C417" s="194"/>
      <c r="D417" s="194" t="s">
        <v>1304</v>
      </c>
      <c r="E417" s="195">
        <v>1.97</v>
      </c>
      <c r="F417" s="196">
        <v>19628.665532603005</v>
      </c>
      <c r="G417" s="196">
        <v>23554.400000000001</v>
      </c>
      <c r="H417" s="197"/>
      <c r="I417" s="197"/>
      <c r="J417" s="177"/>
      <c r="K417" s="179"/>
      <c r="N417" s="179"/>
      <c r="R417" s="179"/>
      <c r="S417" s="192"/>
    </row>
    <row r="418" spans="3:19" x14ac:dyDescent="0.25">
      <c r="C418" s="194"/>
      <c r="D418" s="194" t="s">
        <v>1305</v>
      </c>
      <c r="E418" s="195">
        <v>1.95</v>
      </c>
      <c r="F418" s="196">
        <v>19429.389740393835</v>
      </c>
      <c r="G418" s="196">
        <v>23315.27</v>
      </c>
      <c r="H418" s="197"/>
      <c r="I418" s="197"/>
      <c r="J418" s="177"/>
      <c r="K418" s="179"/>
      <c r="N418" s="179"/>
      <c r="R418" s="179"/>
      <c r="S418" s="192"/>
    </row>
    <row r="419" spans="3:19" x14ac:dyDescent="0.25">
      <c r="C419" s="194"/>
      <c r="D419" s="194" t="s">
        <v>1306</v>
      </c>
      <c r="E419" s="195">
        <v>1.92</v>
      </c>
      <c r="F419" s="196">
        <v>19130.476052080085</v>
      </c>
      <c r="G419" s="196">
        <v>22956.57</v>
      </c>
      <c r="H419" s="197"/>
      <c r="I419" s="197"/>
      <c r="J419" s="177"/>
      <c r="K419" s="179"/>
      <c r="N419" s="179"/>
      <c r="R419" s="179"/>
      <c r="S419" s="192"/>
    </row>
    <row r="420" spans="3:19" s="191" customFormat="1" x14ac:dyDescent="0.25">
      <c r="C420" s="187">
        <v>76</v>
      </c>
      <c r="D420" s="187" t="s">
        <v>1486</v>
      </c>
      <c r="E420" s="188">
        <v>2.0461400000000003</v>
      </c>
      <c r="F420" s="189">
        <v>21073.762021818307</v>
      </c>
      <c r="G420" s="189">
        <v>25288.51</v>
      </c>
      <c r="H420" s="190"/>
      <c r="I420" s="190"/>
      <c r="K420" s="192"/>
      <c r="L420" s="192"/>
      <c r="N420" s="192"/>
      <c r="O420" s="192"/>
      <c r="R420" s="192"/>
      <c r="S420" s="192"/>
    </row>
    <row r="421" spans="3:19" x14ac:dyDescent="0.25">
      <c r="C421" s="194"/>
      <c r="D421" s="194" t="s">
        <v>1307</v>
      </c>
      <c r="E421" s="195">
        <v>2.0299999999999998</v>
      </c>
      <c r="F421" s="196">
        <v>20907.531695920687</v>
      </c>
      <c r="G421" s="196">
        <v>25089.040000000001</v>
      </c>
      <c r="H421" s="197"/>
      <c r="I421" s="197"/>
      <c r="K421" s="179"/>
      <c r="N421" s="179"/>
      <c r="R421" s="179"/>
      <c r="S421" s="192"/>
    </row>
    <row r="422" spans="3:19" x14ac:dyDescent="0.25">
      <c r="C422" s="194"/>
      <c r="D422" s="194" t="s">
        <v>1308</v>
      </c>
      <c r="E422" s="195">
        <v>2</v>
      </c>
      <c r="F422" s="196">
        <v>20598.553394995753</v>
      </c>
      <c r="G422" s="196">
        <v>24718.26</v>
      </c>
      <c r="H422" s="197"/>
      <c r="I422" s="197"/>
      <c r="K422" s="179"/>
      <c r="N422" s="179"/>
      <c r="R422" s="179"/>
      <c r="S422" s="192"/>
    </row>
    <row r="423" spans="3:19" x14ac:dyDescent="0.25">
      <c r="C423" s="194"/>
      <c r="D423" s="194" t="s">
        <v>1309</v>
      </c>
      <c r="E423" s="195">
        <v>1.97</v>
      </c>
      <c r="F423" s="196">
        <v>20289.575094070817</v>
      </c>
      <c r="G423" s="196">
        <v>24347.49</v>
      </c>
      <c r="H423" s="197"/>
      <c r="I423" s="197"/>
      <c r="K423" s="179"/>
      <c r="N423" s="179"/>
      <c r="R423" s="179"/>
      <c r="S423" s="192"/>
    </row>
    <row r="424" spans="3:19" x14ac:dyDescent="0.25">
      <c r="C424" s="194"/>
      <c r="D424" s="194" t="s">
        <v>1310</v>
      </c>
      <c r="E424" s="195">
        <v>1.95</v>
      </c>
      <c r="F424" s="196">
        <v>20083.589560120858</v>
      </c>
      <c r="G424" s="196">
        <v>24100.31</v>
      </c>
      <c r="H424" s="197"/>
      <c r="I424" s="197"/>
      <c r="K424" s="179"/>
      <c r="N424" s="179"/>
      <c r="R424" s="179"/>
      <c r="S424" s="192"/>
    </row>
    <row r="425" spans="3:19" x14ac:dyDescent="0.25">
      <c r="C425" s="194"/>
      <c r="D425" s="194" t="s">
        <v>1311</v>
      </c>
      <c r="E425" s="195">
        <v>1.92</v>
      </c>
      <c r="F425" s="196">
        <v>19774.611259195921</v>
      </c>
      <c r="G425" s="196">
        <v>23729.53</v>
      </c>
      <c r="H425" s="197"/>
      <c r="I425" s="197"/>
      <c r="K425" s="179"/>
      <c r="N425" s="179"/>
      <c r="R425" s="179"/>
      <c r="S425" s="192"/>
    </row>
    <row r="426" spans="3:19" s="191" customFormat="1" x14ac:dyDescent="0.25">
      <c r="C426" s="187">
        <v>77</v>
      </c>
      <c r="D426" s="187" t="s">
        <v>1487</v>
      </c>
      <c r="E426" s="188">
        <v>2.2039400000000002</v>
      </c>
      <c r="F426" s="189">
        <v>19678.346380181938</v>
      </c>
      <c r="G426" s="189">
        <v>23614.02</v>
      </c>
      <c r="H426" s="190"/>
      <c r="I426" s="190"/>
      <c r="K426" s="192"/>
      <c r="L426" s="192"/>
      <c r="N426" s="192"/>
      <c r="O426" s="192"/>
      <c r="R426" s="192"/>
      <c r="S426" s="192"/>
    </row>
    <row r="427" spans="3:19" x14ac:dyDescent="0.25">
      <c r="C427" s="194"/>
      <c r="D427" s="194" t="s">
        <v>1312</v>
      </c>
      <c r="E427" s="195">
        <v>2.1800000000000002</v>
      </c>
      <c r="F427" s="196">
        <v>19464.593005615683</v>
      </c>
      <c r="G427" s="196">
        <v>23357.51</v>
      </c>
      <c r="H427" s="197"/>
      <c r="I427" s="197"/>
      <c r="K427" s="179"/>
      <c r="N427" s="179"/>
      <c r="R427" s="179"/>
      <c r="S427" s="192"/>
    </row>
    <row r="428" spans="3:19" x14ac:dyDescent="0.25">
      <c r="C428" s="194"/>
      <c r="D428" s="194" t="s">
        <v>1313</v>
      </c>
      <c r="E428" s="195">
        <v>2.16</v>
      </c>
      <c r="F428" s="196">
        <v>19286.018757857739</v>
      </c>
      <c r="G428" s="196">
        <v>23143.22</v>
      </c>
      <c r="H428" s="197"/>
      <c r="I428" s="197"/>
      <c r="K428" s="179"/>
      <c r="N428" s="179"/>
      <c r="R428" s="179"/>
      <c r="S428" s="192"/>
    </row>
    <row r="429" spans="3:19" x14ac:dyDescent="0.25">
      <c r="C429" s="194"/>
      <c r="D429" s="194" t="s">
        <v>1314</v>
      </c>
      <c r="E429" s="195">
        <v>2.13</v>
      </c>
      <c r="F429" s="196">
        <v>19018.157386220824</v>
      </c>
      <c r="G429" s="196">
        <v>22821.79</v>
      </c>
      <c r="H429" s="197"/>
      <c r="I429" s="197"/>
      <c r="K429" s="179"/>
      <c r="N429" s="179"/>
      <c r="R429" s="179"/>
      <c r="S429" s="192"/>
    </row>
    <row r="430" spans="3:19" x14ac:dyDescent="0.25">
      <c r="C430" s="194"/>
      <c r="D430" s="194" t="s">
        <v>1315</v>
      </c>
      <c r="E430" s="195">
        <v>2.1</v>
      </c>
      <c r="F430" s="196">
        <v>18750.296014583913</v>
      </c>
      <c r="G430" s="196">
        <v>22500.36</v>
      </c>
      <c r="H430" s="197"/>
      <c r="I430" s="197"/>
      <c r="K430" s="179"/>
      <c r="N430" s="179"/>
      <c r="R430" s="179"/>
      <c r="S430" s="192"/>
    </row>
    <row r="431" spans="3:19" s="191" customFormat="1" x14ac:dyDescent="0.25">
      <c r="C431" s="187">
        <v>78</v>
      </c>
      <c r="D431" s="187" t="s">
        <v>1488</v>
      </c>
      <c r="E431" s="188">
        <v>2.2039400000000002</v>
      </c>
      <c r="F431" s="189">
        <v>20171.943716006936</v>
      </c>
      <c r="G431" s="189">
        <v>24206.33</v>
      </c>
      <c r="H431" s="190"/>
      <c r="I431" s="190"/>
      <c r="K431" s="192"/>
      <c r="L431" s="192"/>
      <c r="N431" s="192"/>
      <c r="O431" s="192"/>
      <c r="R431" s="192"/>
      <c r="S431" s="192"/>
    </row>
    <row r="432" spans="3:19" x14ac:dyDescent="0.25">
      <c r="C432" s="194"/>
      <c r="D432" s="194" t="s">
        <v>1316</v>
      </c>
      <c r="E432" s="195">
        <v>2.1800000000000002</v>
      </c>
      <c r="F432" s="196">
        <v>19952.828707176745</v>
      </c>
      <c r="G432" s="196">
        <v>23943.39</v>
      </c>
      <c r="H432" s="197"/>
      <c r="I432" s="197"/>
      <c r="K432" s="179"/>
      <c r="N432" s="179"/>
      <c r="R432" s="179"/>
      <c r="S432" s="192"/>
    </row>
    <row r="433" spans="3:19" x14ac:dyDescent="0.25">
      <c r="C433" s="194"/>
      <c r="D433" s="194" t="s">
        <v>1317</v>
      </c>
      <c r="E433" s="195">
        <v>2.16</v>
      </c>
      <c r="F433" s="196">
        <v>19769.775232798977</v>
      </c>
      <c r="G433" s="196">
        <v>23723.73</v>
      </c>
      <c r="H433" s="197"/>
      <c r="I433" s="197"/>
      <c r="K433" s="179"/>
      <c r="N433" s="179"/>
      <c r="R433" s="179"/>
      <c r="S433" s="192"/>
    </row>
    <row r="434" spans="3:19" x14ac:dyDescent="0.25">
      <c r="C434" s="194"/>
      <c r="D434" s="194" t="s">
        <v>1318</v>
      </c>
      <c r="E434" s="195">
        <v>2.13</v>
      </c>
      <c r="F434" s="196">
        <v>19495.195021232321</v>
      </c>
      <c r="G434" s="196">
        <v>23394.23</v>
      </c>
      <c r="H434" s="197"/>
      <c r="I434" s="197"/>
      <c r="K434" s="179"/>
      <c r="N434" s="179"/>
      <c r="R434" s="179"/>
      <c r="S434" s="192"/>
    </row>
    <row r="435" spans="3:19" x14ac:dyDescent="0.25">
      <c r="C435" s="194"/>
      <c r="D435" s="194" t="s">
        <v>1319</v>
      </c>
      <c r="E435" s="195">
        <v>2.1</v>
      </c>
      <c r="F435" s="196">
        <v>19220.614809665673</v>
      </c>
      <c r="G435" s="196">
        <v>23064.74</v>
      </c>
      <c r="H435" s="197"/>
      <c r="I435" s="197"/>
      <c r="K435" s="179"/>
      <c r="N435" s="179"/>
      <c r="R435" s="179"/>
      <c r="S435" s="192"/>
    </row>
    <row r="436" spans="3:19" s="191" customFormat="1" x14ac:dyDescent="0.25">
      <c r="C436" s="187">
        <v>79</v>
      </c>
      <c r="D436" s="187" t="s">
        <v>1489</v>
      </c>
      <c r="E436" s="188">
        <v>2.2039400000000002</v>
      </c>
      <c r="F436" s="189">
        <v>20664.586318106936</v>
      </c>
      <c r="G436" s="189">
        <v>24797.5</v>
      </c>
      <c r="H436" s="190"/>
      <c r="I436" s="190"/>
      <c r="J436" s="193"/>
      <c r="K436" s="192"/>
      <c r="L436" s="192"/>
      <c r="N436" s="192"/>
      <c r="O436" s="192"/>
      <c r="R436" s="192"/>
      <c r="S436" s="192"/>
    </row>
    <row r="437" spans="3:19" x14ac:dyDescent="0.25">
      <c r="C437" s="194"/>
      <c r="D437" s="194" t="s">
        <v>1320</v>
      </c>
      <c r="E437" s="195">
        <v>2.1800000000000002</v>
      </c>
      <c r="F437" s="196">
        <v>20440.120045678701</v>
      </c>
      <c r="G437" s="196">
        <v>24528.14</v>
      </c>
      <c r="H437" s="197"/>
      <c r="I437" s="197"/>
      <c r="J437" s="177"/>
      <c r="K437" s="179"/>
      <c r="N437" s="179"/>
      <c r="R437" s="179"/>
      <c r="S437" s="192"/>
    </row>
    <row r="438" spans="3:19" x14ac:dyDescent="0.25">
      <c r="C438" s="194"/>
      <c r="D438" s="194" t="s">
        <v>1321</v>
      </c>
      <c r="E438" s="195">
        <v>2.16</v>
      </c>
      <c r="F438" s="196">
        <v>20252.596008562385</v>
      </c>
      <c r="G438" s="196">
        <v>24303.119999999999</v>
      </c>
      <c r="H438" s="197"/>
      <c r="I438" s="197"/>
      <c r="J438" s="177"/>
      <c r="K438" s="179"/>
      <c r="N438" s="179"/>
      <c r="R438" s="179"/>
      <c r="S438" s="192"/>
    </row>
    <row r="439" spans="3:19" x14ac:dyDescent="0.25">
      <c r="C439" s="194"/>
      <c r="D439" s="194" t="s">
        <v>1322</v>
      </c>
      <c r="E439" s="195">
        <v>2.13</v>
      </c>
      <c r="F439" s="196">
        <v>19971.309952887903</v>
      </c>
      <c r="G439" s="196">
        <v>23965.57</v>
      </c>
      <c r="H439" s="197"/>
      <c r="I439" s="197"/>
      <c r="J439" s="177"/>
      <c r="K439" s="179"/>
      <c r="N439" s="179"/>
      <c r="R439" s="179"/>
      <c r="S439" s="192"/>
    </row>
    <row r="440" spans="3:19" x14ac:dyDescent="0.25">
      <c r="C440" s="194"/>
      <c r="D440" s="194" t="s">
        <v>1323</v>
      </c>
      <c r="E440" s="195">
        <v>2.1</v>
      </c>
      <c r="F440" s="196">
        <v>19690.023897213428</v>
      </c>
      <c r="G440" s="196">
        <v>23628.03</v>
      </c>
      <c r="H440" s="197"/>
      <c r="I440" s="197"/>
      <c r="J440" s="177"/>
      <c r="K440" s="179"/>
      <c r="N440" s="179"/>
      <c r="R440" s="179"/>
      <c r="S440" s="192"/>
    </row>
    <row r="441" spans="3:19" s="191" customFormat="1" x14ac:dyDescent="0.25">
      <c r="C441" s="187">
        <v>80</v>
      </c>
      <c r="D441" s="187" t="s">
        <v>1490</v>
      </c>
      <c r="E441" s="188">
        <v>2.2039400000000002</v>
      </c>
      <c r="F441" s="189">
        <v>21649.477189150843</v>
      </c>
      <c r="G441" s="189">
        <v>25979.37</v>
      </c>
      <c r="H441" s="190"/>
      <c r="I441" s="190"/>
      <c r="J441" s="193"/>
      <c r="K441" s="192"/>
      <c r="L441" s="192"/>
      <c r="N441" s="192"/>
      <c r="O441" s="192"/>
      <c r="R441" s="192"/>
      <c r="S441" s="192"/>
    </row>
    <row r="442" spans="3:19" x14ac:dyDescent="0.25">
      <c r="C442" s="194"/>
      <c r="D442" s="194" t="s">
        <v>1324</v>
      </c>
      <c r="E442" s="195">
        <v>2.1800000000000002</v>
      </c>
      <c r="F442" s="196">
        <v>21414.312672917062</v>
      </c>
      <c r="G442" s="196">
        <v>25697.18</v>
      </c>
      <c r="H442" s="197"/>
      <c r="I442" s="197"/>
      <c r="J442" s="177"/>
      <c r="K442" s="179"/>
      <c r="N442" s="179"/>
      <c r="R442" s="179"/>
      <c r="S442" s="192"/>
    </row>
    <row r="443" spans="3:19" x14ac:dyDescent="0.25">
      <c r="C443" s="194"/>
      <c r="D443" s="194" t="s">
        <v>1325</v>
      </c>
      <c r="E443" s="195">
        <v>2.16</v>
      </c>
      <c r="F443" s="196">
        <v>21217.851088761861</v>
      </c>
      <c r="G443" s="196">
        <v>25461.42</v>
      </c>
      <c r="H443" s="197"/>
      <c r="I443" s="197"/>
      <c r="J443" s="177"/>
      <c r="K443" s="179"/>
      <c r="N443" s="179"/>
      <c r="R443" s="179"/>
      <c r="S443" s="192"/>
    </row>
    <row r="444" spans="3:19" x14ac:dyDescent="0.25">
      <c r="C444" s="194"/>
      <c r="D444" s="194" t="s">
        <v>1326</v>
      </c>
      <c r="E444" s="195">
        <v>2.13</v>
      </c>
      <c r="F444" s="196">
        <v>20923.158712529053</v>
      </c>
      <c r="G444" s="196">
        <v>25107.79</v>
      </c>
      <c r="H444" s="197"/>
      <c r="I444" s="197"/>
      <c r="J444" s="177"/>
      <c r="K444" s="179"/>
      <c r="N444" s="179"/>
      <c r="R444" s="179"/>
      <c r="S444" s="192"/>
    </row>
    <row r="445" spans="3:19" x14ac:dyDescent="0.25">
      <c r="C445" s="194"/>
      <c r="D445" s="194" t="s">
        <v>1327</v>
      </c>
      <c r="E445" s="195">
        <v>2.1</v>
      </c>
      <c r="F445" s="196">
        <v>20628.466336296253</v>
      </c>
      <c r="G445" s="196">
        <v>24754.16</v>
      </c>
      <c r="H445" s="197"/>
      <c r="I445" s="197"/>
      <c r="J445" s="177"/>
      <c r="K445" s="179"/>
      <c r="N445" s="179"/>
      <c r="R445" s="179"/>
      <c r="S445" s="192"/>
    </row>
    <row r="446" spans="3:19" s="191" customFormat="1" x14ac:dyDescent="0.25">
      <c r="C446" s="187">
        <v>81</v>
      </c>
      <c r="D446" s="187" t="s">
        <v>1491</v>
      </c>
      <c r="E446" s="188">
        <v>2.2039400000000002</v>
      </c>
      <c r="F446" s="189">
        <v>22512.556476550839</v>
      </c>
      <c r="G446" s="189">
        <v>27015.07</v>
      </c>
      <c r="H446" s="190"/>
      <c r="I446" s="190"/>
      <c r="J446" s="193"/>
      <c r="K446" s="192"/>
      <c r="L446" s="192"/>
      <c r="N446" s="192"/>
      <c r="O446" s="192"/>
      <c r="R446" s="192"/>
      <c r="S446" s="192"/>
    </row>
    <row r="447" spans="3:19" x14ac:dyDescent="0.25">
      <c r="C447" s="194"/>
      <c r="D447" s="194" t="s">
        <v>1328</v>
      </c>
      <c r="E447" s="195">
        <v>2.1800000000000002</v>
      </c>
      <c r="F447" s="196">
        <v>22268.016878354592</v>
      </c>
      <c r="G447" s="196">
        <v>26721.62</v>
      </c>
      <c r="H447" s="197"/>
      <c r="I447" s="197"/>
      <c r="J447" s="177"/>
      <c r="K447" s="179"/>
      <c r="N447" s="179"/>
      <c r="R447" s="179"/>
      <c r="S447" s="192"/>
    </row>
    <row r="448" spans="3:19" x14ac:dyDescent="0.25">
      <c r="C448" s="194"/>
      <c r="D448" s="194" t="s">
        <v>1329</v>
      </c>
      <c r="E448" s="195">
        <v>2.16</v>
      </c>
      <c r="F448" s="196">
        <v>22063.723145525651</v>
      </c>
      <c r="G448" s="196">
        <v>26476.47</v>
      </c>
      <c r="H448" s="197"/>
      <c r="I448" s="197"/>
      <c r="J448" s="177"/>
      <c r="K448" s="179"/>
      <c r="N448" s="179"/>
      <c r="R448" s="179"/>
      <c r="S448" s="192"/>
    </row>
    <row r="449" spans="3:19" x14ac:dyDescent="0.25">
      <c r="C449" s="194"/>
      <c r="D449" s="194" t="s">
        <v>1330</v>
      </c>
      <c r="E449" s="195">
        <v>2.13</v>
      </c>
      <c r="F449" s="196">
        <v>21757.282546282237</v>
      </c>
      <c r="G449" s="196">
        <v>26108.74</v>
      </c>
      <c r="H449" s="197"/>
      <c r="I449" s="197"/>
      <c r="J449" s="177"/>
      <c r="K449" s="179"/>
      <c r="N449" s="179"/>
      <c r="R449" s="179"/>
      <c r="S449" s="192"/>
    </row>
    <row r="450" spans="3:19" x14ac:dyDescent="0.25">
      <c r="C450" s="194"/>
      <c r="D450" s="194" t="s">
        <v>1331</v>
      </c>
      <c r="E450" s="195">
        <v>2.1</v>
      </c>
      <c r="F450" s="196">
        <v>21450.841947038829</v>
      </c>
      <c r="G450" s="196">
        <v>25741.01</v>
      </c>
      <c r="H450" s="197"/>
      <c r="I450" s="197"/>
      <c r="J450" s="177"/>
      <c r="K450" s="179"/>
      <c r="N450" s="179"/>
      <c r="R450" s="179"/>
      <c r="S450" s="192"/>
    </row>
    <row r="451" spans="3:19" s="191" customFormat="1" x14ac:dyDescent="0.25">
      <c r="C451" s="187">
        <v>82</v>
      </c>
      <c r="D451" s="187" t="s">
        <v>1492</v>
      </c>
      <c r="E451" s="188">
        <v>2.3617400000000002</v>
      </c>
      <c r="F451" s="189">
        <v>21311.287390731904</v>
      </c>
      <c r="G451" s="189">
        <v>25573.54</v>
      </c>
      <c r="H451" s="190"/>
      <c r="I451" s="190"/>
      <c r="K451" s="192"/>
      <c r="L451" s="192"/>
      <c r="N451" s="192"/>
      <c r="O451" s="192"/>
      <c r="R451" s="192"/>
      <c r="S451" s="192"/>
    </row>
    <row r="452" spans="3:19" x14ac:dyDescent="0.25">
      <c r="C452" s="194"/>
      <c r="D452" s="194" t="s">
        <v>1332</v>
      </c>
      <c r="E452" s="195">
        <v>2.34</v>
      </c>
      <c r="F452" s="196">
        <v>21115.115336282848</v>
      </c>
      <c r="G452" s="196">
        <v>25338.14</v>
      </c>
      <c r="H452" s="197"/>
      <c r="I452" s="197"/>
      <c r="K452" s="179"/>
      <c r="N452" s="179"/>
      <c r="R452" s="179"/>
      <c r="S452" s="192"/>
    </row>
    <row r="453" spans="3:19" x14ac:dyDescent="0.25">
      <c r="C453" s="194"/>
      <c r="D453" s="194" t="s">
        <v>1333</v>
      </c>
      <c r="E453" s="195">
        <v>2.31</v>
      </c>
      <c r="F453" s="196">
        <v>20844.408729407431</v>
      </c>
      <c r="G453" s="196">
        <v>25013.29</v>
      </c>
      <c r="H453" s="197"/>
      <c r="I453" s="197"/>
      <c r="K453" s="179"/>
      <c r="N453" s="179"/>
      <c r="R453" s="179"/>
      <c r="S453" s="192"/>
    </row>
    <row r="454" spans="3:19" x14ac:dyDescent="0.25">
      <c r="C454" s="194"/>
      <c r="D454" s="194" t="s">
        <v>1334</v>
      </c>
      <c r="E454" s="195">
        <v>2.29</v>
      </c>
      <c r="F454" s="196">
        <v>20663.937658157149</v>
      </c>
      <c r="G454" s="196">
        <v>24796.73</v>
      </c>
      <c r="H454" s="197"/>
      <c r="I454" s="197"/>
      <c r="K454" s="179"/>
      <c r="N454" s="179"/>
      <c r="R454" s="179"/>
      <c r="S454" s="192"/>
    </row>
    <row r="455" spans="3:19" x14ac:dyDescent="0.25">
      <c r="C455" s="194"/>
      <c r="D455" s="194" t="s">
        <v>1335</v>
      </c>
      <c r="E455" s="195">
        <v>2.2599999999999998</v>
      </c>
      <c r="F455" s="196">
        <v>20393.231051281724</v>
      </c>
      <c r="G455" s="196">
        <v>24471.88</v>
      </c>
      <c r="H455" s="197"/>
      <c r="I455" s="197"/>
      <c r="K455" s="179"/>
      <c r="N455" s="179"/>
      <c r="R455" s="179"/>
      <c r="S455" s="192"/>
    </row>
    <row r="456" spans="3:19" x14ac:dyDescent="0.25">
      <c r="C456" s="194"/>
      <c r="D456" s="194" t="s">
        <v>1336</v>
      </c>
      <c r="E456" s="195">
        <v>2.2400000000000002</v>
      </c>
      <c r="F456" s="196">
        <v>20212.759980031449</v>
      </c>
      <c r="G456" s="196">
        <v>24255.31</v>
      </c>
      <c r="H456" s="197"/>
      <c r="I456" s="197"/>
      <c r="K456" s="179"/>
      <c r="N456" s="179"/>
      <c r="R456" s="179"/>
      <c r="S456" s="192"/>
    </row>
    <row r="457" spans="3:19" s="191" customFormat="1" x14ac:dyDescent="0.25">
      <c r="C457" s="187">
        <v>83</v>
      </c>
      <c r="D457" s="187" t="s">
        <v>1493</v>
      </c>
      <c r="E457" s="188">
        <v>2.3617400000000002</v>
      </c>
      <c r="F457" s="189">
        <v>21971.963128431904</v>
      </c>
      <c r="G457" s="189">
        <v>26366.36</v>
      </c>
      <c r="H457" s="190"/>
      <c r="I457" s="190"/>
      <c r="K457" s="192"/>
      <c r="L457" s="192"/>
      <c r="N457" s="192"/>
      <c r="O457" s="192"/>
      <c r="R457" s="192"/>
      <c r="S457" s="192"/>
    </row>
    <row r="458" spans="3:19" x14ac:dyDescent="0.25">
      <c r="C458" s="194"/>
      <c r="D458" s="194" t="s">
        <v>1337</v>
      </c>
      <c r="E458" s="195">
        <v>2.34</v>
      </c>
      <c r="F458" s="196">
        <v>21769.709502540773</v>
      </c>
      <c r="G458" s="196">
        <v>26123.65</v>
      </c>
      <c r="H458" s="197"/>
      <c r="I458" s="197"/>
      <c r="K458" s="179"/>
      <c r="N458" s="179"/>
      <c r="R458" s="179"/>
      <c r="S458" s="192"/>
    </row>
    <row r="459" spans="3:19" x14ac:dyDescent="0.25">
      <c r="C459" s="194"/>
      <c r="D459" s="194" t="s">
        <v>1338</v>
      </c>
      <c r="E459" s="195">
        <v>2.31</v>
      </c>
      <c r="F459" s="196">
        <v>21490.610662764611</v>
      </c>
      <c r="G459" s="196">
        <v>25788.73</v>
      </c>
      <c r="H459" s="197"/>
      <c r="I459" s="197"/>
      <c r="K459" s="179"/>
      <c r="N459" s="179"/>
      <c r="R459" s="179"/>
      <c r="S459" s="192"/>
    </row>
    <row r="460" spans="3:19" x14ac:dyDescent="0.25">
      <c r="C460" s="194"/>
      <c r="D460" s="194" t="s">
        <v>1339</v>
      </c>
      <c r="E460" s="195">
        <v>2.29</v>
      </c>
      <c r="F460" s="196">
        <v>21304.544769580501</v>
      </c>
      <c r="G460" s="196">
        <v>25565.45</v>
      </c>
      <c r="H460" s="197"/>
      <c r="I460" s="197"/>
      <c r="K460" s="179"/>
      <c r="N460" s="179"/>
      <c r="R460" s="179"/>
      <c r="S460" s="192"/>
    </row>
    <row r="461" spans="3:19" x14ac:dyDescent="0.25">
      <c r="C461" s="194"/>
      <c r="D461" s="194" t="s">
        <v>1340</v>
      </c>
      <c r="E461" s="195">
        <v>2.2599999999999998</v>
      </c>
      <c r="F461" s="196">
        <v>21025.445929804337</v>
      </c>
      <c r="G461" s="196">
        <v>25230.54</v>
      </c>
      <c r="H461" s="197"/>
      <c r="I461" s="197"/>
      <c r="K461" s="179"/>
      <c r="N461" s="179"/>
      <c r="R461" s="179"/>
      <c r="S461" s="192"/>
    </row>
    <row r="462" spans="3:19" x14ac:dyDescent="0.25">
      <c r="C462" s="194"/>
      <c r="D462" s="194" t="s">
        <v>1341</v>
      </c>
      <c r="E462" s="195">
        <v>2.2400000000000002</v>
      </c>
      <c r="F462" s="196">
        <v>20839.38003662023</v>
      </c>
      <c r="G462" s="196">
        <v>25007.26</v>
      </c>
      <c r="H462" s="197"/>
      <c r="I462" s="197"/>
      <c r="K462" s="179"/>
      <c r="N462" s="179"/>
      <c r="R462" s="179"/>
      <c r="S462" s="192"/>
    </row>
    <row r="463" spans="3:19" s="191" customFormat="1" x14ac:dyDescent="0.25">
      <c r="C463" s="187">
        <v>84</v>
      </c>
      <c r="D463" s="187" t="s">
        <v>1494</v>
      </c>
      <c r="E463" s="188">
        <v>2.3617400000000002</v>
      </c>
      <c r="F463" s="189">
        <v>22499.930878356907</v>
      </c>
      <c r="G463" s="189">
        <v>26999.919999999998</v>
      </c>
      <c r="H463" s="190"/>
      <c r="I463" s="190"/>
      <c r="J463" s="193"/>
      <c r="K463" s="192"/>
      <c r="L463" s="192"/>
      <c r="N463" s="192"/>
      <c r="O463" s="192"/>
      <c r="R463" s="192"/>
      <c r="S463" s="192"/>
    </row>
    <row r="464" spans="3:19" x14ac:dyDescent="0.25">
      <c r="C464" s="194"/>
      <c r="D464" s="194" t="s">
        <v>1342</v>
      </c>
      <c r="E464" s="195">
        <v>2.34</v>
      </c>
      <c r="F464" s="196">
        <v>22292.81726835094</v>
      </c>
      <c r="G464" s="196">
        <v>26751.38</v>
      </c>
      <c r="H464" s="197"/>
      <c r="I464" s="197"/>
      <c r="K464" s="179"/>
      <c r="N464" s="179"/>
      <c r="R464" s="179"/>
      <c r="S464" s="192"/>
    </row>
    <row r="465" spans="3:19" x14ac:dyDescent="0.25">
      <c r="C465" s="194"/>
      <c r="D465" s="194" t="s">
        <v>1343</v>
      </c>
      <c r="E465" s="195">
        <v>2.31</v>
      </c>
      <c r="F465" s="196">
        <v>22007.0119187567</v>
      </c>
      <c r="G465" s="196">
        <v>26408.41</v>
      </c>
      <c r="H465" s="197"/>
      <c r="I465" s="197"/>
      <c r="K465" s="179"/>
      <c r="N465" s="179"/>
      <c r="R465" s="179"/>
      <c r="S465" s="192"/>
    </row>
    <row r="466" spans="3:19" x14ac:dyDescent="0.25">
      <c r="C466" s="194"/>
      <c r="D466" s="194" t="s">
        <v>1344</v>
      </c>
      <c r="E466" s="195">
        <v>2.29</v>
      </c>
      <c r="F466" s="196">
        <v>21816.475019027206</v>
      </c>
      <c r="G466" s="196">
        <v>26179.77</v>
      </c>
      <c r="H466" s="197"/>
      <c r="I466" s="197"/>
      <c r="K466" s="179"/>
      <c r="N466" s="179"/>
      <c r="R466" s="179"/>
      <c r="S466" s="192"/>
    </row>
    <row r="467" spans="3:19" x14ac:dyDescent="0.25">
      <c r="C467" s="194"/>
      <c r="D467" s="194" t="s">
        <v>1345</v>
      </c>
      <c r="E467" s="195">
        <v>2.2599999999999998</v>
      </c>
      <c r="F467" s="196">
        <v>21530.669669432958</v>
      </c>
      <c r="G467" s="196">
        <v>25836.799999999999</v>
      </c>
      <c r="H467" s="197"/>
      <c r="I467" s="197"/>
      <c r="K467" s="179"/>
      <c r="N467" s="179"/>
      <c r="R467" s="179"/>
      <c r="S467" s="192"/>
    </row>
    <row r="468" spans="3:19" x14ac:dyDescent="0.25">
      <c r="C468" s="194"/>
      <c r="D468" s="194" t="s">
        <v>1346</v>
      </c>
      <c r="E468" s="195">
        <v>2.2400000000000002</v>
      </c>
      <c r="F468" s="196">
        <v>21340.132769703469</v>
      </c>
      <c r="G468" s="196">
        <v>25608.16</v>
      </c>
      <c r="H468" s="197"/>
      <c r="I468" s="197"/>
      <c r="K468" s="179"/>
      <c r="N468" s="179"/>
      <c r="R468" s="179"/>
      <c r="S468" s="192"/>
    </row>
    <row r="469" spans="3:19" s="191" customFormat="1" x14ac:dyDescent="0.25">
      <c r="C469" s="187">
        <v>85</v>
      </c>
      <c r="D469" s="187" t="s">
        <v>1495</v>
      </c>
      <c r="E469" s="188">
        <v>2.3617400000000002</v>
      </c>
      <c r="F469" s="189">
        <v>23840.468778474107</v>
      </c>
      <c r="G469" s="189">
        <v>28608.560000000001</v>
      </c>
      <c r="H469" s="190"/>
      <c r="I469" s="190"/>
      <c r="J469" s="193"/>
      <c r="K469" s="192"/>
      <c r="L469" s="192"/>
      <c r="N469" s="192"/>
      <c r="O469" s="192"/>
      <c r="R469" s="192"/>
      <c r="S469" s="192"/>
    </row>
    <row r="470" spans="3:19" x14ac:dyDescent="0.25">
      <c r="C470" s="194"/>
      <c r="D470" s="194" t="s">
        <v>1347</v>
      </c>
      <c r="E470" s="195">
        <v>2.34</v>
      </c>
      <c r="F470" s="196">
        <v>23621.015413055378</v>
      </c>
      <c r="G470" s="196">
        <v>28345.22</v>
      </c>
      <c r="H470" s="197"/>
      <c r="I470" s="197"/>
      <c r="K470" s="179"/>
      <c r="N470" s="179"/>
      <c r="R470" s="179"/>
      <c r="S470" s="192"/>
    </row>
    <row r="471" spans="3:19" x14ac:dyDescent="0.25">
      <c r="C471" s="194"/>
      <c r="D471" s="194" t="s">
        <v>1348</v>
      </c>
      <c r="E471" s="195">
        <v>2.31</v>
      </c>
      <c r="F471" s="196">
        <v>23318.181882118774</v>
      </c>
      <c r="G471" s="196">
        <v>27981.82</v>
      </c>
      <c r="H471" s="197"/>
      <c r="I471" s="197"/>
      <c r="K471" s="179"/>
      <c r="N471" s="179"/>
      <c r="R471" s="179"/>
      <c r="S471" s="192"/>
    </row>
    <row r="472" spans="3:19" x14ac:dyDescent="0.25">
      <c r="C472" s="194"/>
      <c r="D472" s="194" t="s">
        <v>1349</v>
      </c>
      <c r="E472" s="195">
        <v>2.29</v>
      </c>
      <c r="F472" s="196">
        <v>23116.292861494367</v>
      </c>
      <c r="G472" s="196">
        <v>27739.55</v>
      </c>
      <c r="H472" s="197"/>
      <c r="I472" s="197"/>
      <c r="K472" s="179"/>
      <c r="N472" s="179"/>
      <c r="R472" s="179"/>
      <c r="S472" s="192"/>
    </row>
    <row r="473" spans="3:19" x14ac:dyDescent="0.25">
      <c r="C473" s="194"/>
      <c r="D473" s="194" t="s">
        <v>1350</v>
      </c>
      <c r="E473" s="195">
        <v>2.2599999999999998</v>
      </c>
      <c r="F473" s="196">
        <v>22813.459330557758</v>
      </c>
      <c r="G473" s="196">
        <v>27376.15</v>
      </c>
      <c r="H473" s="197"/>
      <c r="I473" s="197"/>
      <c r="K473" s="179"/>
      <c r="N473" s="179"/>
      <c r="R473" s="179"/>
      <c r="S473" s="192"/>
    </row>
    <row r="474" spans="3:19" x14ac:dyDescent="0.25">
      <c r="C474" s="194"/>
      <c r="D474" s="194" t="s">
        <v>1351</v>
      </c>
      <c r="E474" s="195">
        <v>2.2400000000000002</v>
      </c>
      <c r="F474" s="196">
        <v>22611.570309933355</v>
      </c>
      <c r="G474" s="196">
        <v>27133.88</v>
      </c>
      <c r="H474" s="197"/>
      <c r="I474" s="197"/>
      <c r="K474" s="179"/>
      <c r="N474" s="179"/>
      <c r="R474" s="179"/>
      <c r="S474" s="192"/>
    </row>
    <row r="475" spans="3:19" s="191" customFormat="1" x14ac:dyDescent="0.25">
      <c r="C475" s="187">
        <v>86</v>
      </c>
      <c r="D475" s="187" t="s">
        <v>1496</v>
      </c>
      <c r="E475" s="188">
        <v>2.5195400000000001</v>
      </c>
      <c r="F475" s="189">
        <v>23682.048808884927</v>
      </c>
      <c r="G475" s="189">
        <v>28418.46</v>
      </c>
      <c r="H475" s="190"/>
      <c r="I475" s="190"/>
      <c r="K475" s="192"/>
      <c r="L475" s="192"/>
      <c r="N475" s="192"/>
      <c r="O475" s="192"/>
      <c r="R475" s="192"/>
      <c r="S475" s="192"/>
    </row>
    <row r="476" spans="3:19" x14ac:dyDescent="0.25">
      <c r="C476" s="194"/>
      <c r="D476" s="194" t="s">
        <v>1352</v>
      </c>
      <c r="E476" s="195">
        <v>2.5</v>
      </c>
      <c r="F476" s="196">
        <v>23498.385428376732</v>
      </c>
      <c r="G476" s="196">
        <v>28198.06</v>
      </c>
      <c r="H476" s="197"/>
      <c r="I476" s="197"/>
      <c r="K476" s="179"/>
      <c r="N476" s="179"/>
      <c r="R476" s="179"/>
      <c r="S476" s="192"/>
    </row>
    <row r="477" spans="3:19" x14ac:dyDescent="0.25">
      <c r="C477" s="194"/>
      <c r="D477" s="194" t="s">
        <v>1353</v>
      </c>
      <c r="E477" s="195">
        <v>2.4700000000000002</v>
      </c>
      <c r="F477" s="196">
        <v>23216.404803236212</v>
      </c>
      <c r="G477" s="196">
        <v>27859.69</v>
      </c>
      <c r="H477" s="197"/>
      <c r="I477" s="197"/>
      <c r="K477" s="179"/>
      <c r="N477" s="179"/>
      <c r="R477" s="179"/>
      <c r="S477" s="192"/>
    </row>
    <row r="478" spans="3:19" x14ac:dyDescent="0.25">
      <c r="C478" s="194"/>
      <c r="D478" s="194" t="s">
        <v>1354</v>
      </c>
      <c r="E478" s="195">
        <v>2.4500000000000002</v>
      </c>
      <c r="F478" s="196">
        <v>23028.4177198092</v>
      </c>
      <c r="G478" s="196">
        <v>27634.1</v>
      </c>
      <c r="H478" s="197"/>
      <c r="I478" s="197"/>
      <c r="K478" s="179"/>
      <c r="N478" s="179"/>
      <c r="R478" s="179"/>
      <c r="S478" s="192"/>
    </row>
    <row r="479" spans="3:19" x14ac:dyDescent="0.25">
      <c r="C479" s="194"/>
      <c r="D479" s="194" t="s">
        <v>1355</v>
      </c>
      <c r="E479" s="195">
        <v>2.42</v>
      </c>
      <c r="F479" s="196">
        <v>22746.437094668676</v>
      </c>
      <c r="G479" s="196">
        <v>27295.72</v>
      </c>
      <c r="H479" s="197"/>
      <c r="I479" s="197"/>
      <c r="K479" s="179"/>
      <c r="N479" s="179"/>
      <c r="R479" s="179"/>
      <c r="S479" s="192"/>
    </row>
    <row r="480" spans="3:19" x14ac:dyDescent="0.25">
      <c r="C480" s="194"/>
      <c r="D480" s="194" t="s">
        <v>1356</v>
      </c>
      <c r="E480" s="195">
        <v>2.39</v>
      </c>
      <c r="F480" s="196">
        <v>22464.456469528159</v>
      </c>
      <c r="G480" s="196">
        <v>26957.35</v>
      </c>
      <c r="H480" s="197"/>
      <c r="I480" s="197"/>
      <c r="K480" s="179"/>
      <c r="N480" s="179"/>
      <c r="R480" s="179"/>
      <c r="S480" s="192"/>
    </row>
    <row r="481" spans="3:19" s="191" customFormat="1" x14ac:dyDescent="0.25">
      <c r="C481" s="187">
        <v>87</v>
      </c>
      <c r="D481" s="187" t="s">
        <v>1497</v>
      </c>
      <c r="E481" s="188">
        <v>2.5195400000000001</v>
      </c>
      <c r="F481" s="189">
        <v>24245.341706634928</v>
      </c>
      <c r="G481" s="189">
        <v>29094.41</v>
      </c>
      <c r="H481" s="190"/>
      <c r="I481" s="190"/>
      <c r="K481" s="192"/>
      <c r="L481" s="192"/>
      <c r="N481" s="192"/>
      <c r="O481" s="192"/>
      <c r="R481" s="192"/>
      <c r="S481" s="192"/>
    </row>
    <row r="482" spans="3:19" x14ac:dyDescent="0.25">
      <c r="C482" s="194"/>
      <c r="D482" s="194" t="s">
        <v>1357</v>
      </c>
      <c r="E482" s="195">
        <v>2.5</v>
      </c>
      <c r="F482" s="196">
        <v>24057.309773445675</v>
      </c>
      <c r="G482" s="196">
        <v>28868.77</v>
      </c>
      <c r="H482" s="197"/>
      <c r="I482" s="197"/>
      <c r="K482" s="179"/>
      <c r="N482" s="179"/>
      <c r="R482" s="179"/>
      <c r="S482" s="192"/>
    </row>
    <row r="483" spans="3:19" x14ac:dyDescent="0.25">
      <c r="C483" s="194"/>
      <c r="D483" s="194" t="s">
        <v>1358</v>
      </c>
      <c r="E483" s="195">
        <v>2.4700000000000002</v>
      </c>
      <c r="F483" s="196">
        <v>23768.622056164331</v>
      </c>
      <c r="G483" s="196">
        <v>28522.35</v>
      </c>
      <c r="H483" s="197"/>
      <c r="I483" s="197"/>
      <c r="K483" s="179"/>
      <c r="N483" s="179"/>
      <c r="R483" s="179"/>
      <c r="S483" s="192"/>
    </row>
    <row r="484" spans="3:19" x14ac:dyDescent="0.25">
      <c r="C484" s="194"/>
      <c r="D484" s="194" t="s">
        <v>1359</v>
      </c>
      <c r="E484" s="195">
        <v>2.4500000000000002</v>
      </c>
      <c r="F484" s="196">
        <v>23576.163577976764</v>
      </c>
      <c r="G484" s="196">
        <v>28291.4</v>
      </c>
      <c r="H484" s="197"/>
      <c r="I484" s="197"/>
      <c r="K484" s="179"/>
      <c r="N484" s="179"/>
      <c r="R484" s="179"/>
      <c r="S484" s="192"/>
    </row>
    <row r="485" spans="3:19" x14ac:dyDescent="0.25">
      <c r="C485" s="194"/>
      <c r="D485" s="194" t="s">
        <v>1360</v>
      </c>
      <c r="E485" s="195">
        <v>2.42</v>
      </c>
      <c r="F485" s="196">
        <v>23287.475860695413</v>
      </c>
      <c r="G485" s="196">
        <v>27944.97</v>
      </c>
      <c r="H485" s="197"/>
      <c r="I485" s="197"/>
      <c r="K485" s="179"/>
      <c r="N485" s="179"/>
      <c r="R485" s="179"/>
      <c r="S485" s="192"/>
    </row>
    <row r="486" spans="3:19" x14ac:dyDescent="0.25">
      <c r="C486" s="194"/>
      <c r="D486" s="194" t="s">
        <v>1361</v>
      </c>
      <c r="E486" s="195">
        <v>2.39</v>
      </c>
      <c r="F486" s="196">
        <v>22998.788143414069</v>
      </c>
      <c r="G486" s="196">
        <v>27598.55</v>
      </c>
      <c r="H486" s="197"/>
      <c r="I486" s="197"/>
      <c r="K486" s="179"/>
      <c r="N486" s="179"/>
      <c r="R486" s="179"/>
      <c r="S486" s="192"/>
    </row>
    <row r="487" spans="3:19" s="191" customFormat="1" x14ac:dyDescent="0.25">
      <c r="C487" s="187">
        <v>88</v>
      </c>
      <c r="D487" s="187" t="s">
        <v>1498</v>
      </c>
      <c r="E487" s="188">
        <v>2.5195400000000001</v>
      </c>
      <c r="F487" s="189">
        <v>25254.373636002016</v>
      </c>
      <c r="G487" s="189">
        <v>30305.25</v>
      </c>
      <c r="H487" s="190"/>
      <c r="I487" s="190"/>
      <c r="J487" s="193"/>
      <c r="K487" s="192"/>
      <c r="L487" s="192"/>
      <c r="N487" s="192"/>
      <c r="O487" s="192"/>
      <c r="R487" s="192"/>
      <c r="S487" s="192"/>
    </row>
    <row r="488" spans="3:19" x14ac:dyDescent="0.25">
      <c r="C488" s="194"/>
      <c r="D488" s="194" t="s">
        <v>1362</v>
      </c>
      <c r="E488" s="195">
        <v>2.5</v>
      </c>
      <c r="F488" s="196">
        <v>25058.516272813704</v>
      </c>
      <c r="G488" s="196">
        <v>30070.22</v>
      </c>
      <c r="H488" s="197"/>
      <c r="I488" s="197"/>
      <c r="K488" s="179"/>
      <c r="N488" s="179"/>
      <c r="R488" s="179"/>
      <c r="S488" s="192"/>
    </row>
    <row r="489" spans="3:19" x14ac:dyDescent="0.25">
      <c r="C489" s="194"/>
      <c r="D489" s="194" t="s">
        <v>1363</v>
      </c>
      <c r="E489" s="195">
        <v>2.4700000000000002</v>
      </c>
      <c r="F489" s="196">
        <v>24757.814077539941</v>
      </c>
      <c r="G489" s="196">
        <v>29709.38</v>
      </c>
      <c r="H489" s="197"/>
      <c r="I489" s="197"/>
      <c r="K489" s="179"/>
      <c r="N489" s="179"/>
      <c r="R489" s="179"/>
      <c r="S489" s="192"/>
    </row>
    <row r="490" spans="3:19" x14ac:dyDescent="0.25">
      <c r="C490" s="194"/>
      <c r="D490" s="194" t="s">
        <v>1364</v>
      </c>
      <c r="E490" s="195">
        <v>2.4500000000000002</v>
      </c>
      <c r="F490" s="196">
        <v>24557.345947357433</v>
      </c>
      <c r="G490" s="196">
        <v>29468.82</v>
      </c>
      <c r="H490" s="197"/>
      <c r="I490" s="197"/>
      <c r="K490" s="179"/>
      <c r="N490" s="179"/>
      <c r="R490" s="179"/>
      <c r="S490" s="192"/>
    </row>
    <row r="491" spans="3:19" x14ac:dyDescent="0.25">
      <c r="C491" s="194"/>
      <c r="D491" s="194" t="s">
        <v>1365</v>
      </c>
      <c r="E491" s="195">
        <v>2.42</v>
      </c>
      <c r="F491" s="196">
        <v>24256.643752083666</v>
      </c>
      <c r="G491" s="196">
        <v>29107.97</v>
      </c>
      <c r="H491" s="197"/>
      <c r="I491" s="197"/>
      <c r="K491" s="179"/>
      <c r="N491" s="179"/>
      <c r="R491" s="179"/>
      <c r="S491" s="192"/>
    </row>
    <row r="492" spans="3:19" x14ac:dyDescent="0.25">
      <c r="C492" s="194"/>
      <c r="D492" s="194" t="s">
        <v>1366</v>
      </c>
      <c r="E492" s="195">
        <v>2.39</v>
      </c>
      <c r="F492" s="196">
        <v>23955.941556809903</v>
      </c>
      <c r="G492" s="196">
        <v>28747.13</v>
      </c>
      <c r="H492" s="197"/>
      <c r="I492" s="197"/>
      <c r="K492" s="179"/>
      <c r="N492" s="179"/>
      <c r="R492" s="179"/>
      <c r="S492" s="192"/>
    </row>
    <row r="493" spans="3:19" s="191" customFormat="1" x14ac:dyDescent="0.25">
      <c r="C493" s="187">
        <v>89</v>
      </c>
      <c r="D493" s="187" t="s">
        <v>1499</v>
      </c>
      <c r="E493" s="188">
        <v>2.5195400000000001</v>
      </c>
      <c r="F493" s="189">
        <v>26381.914165227012</v>
      </c>
      <c r="G493" s="189">
        <v>31658.3</v>
      </c>
      <c r="H493" s="190"/>
      <c r="I493" s="190"/>
      <c r="J493" s="193"/>
      <c r="K493" s="192"/>
      <c r="L493" s="192"/>
      <c r="N493" s="192"/>
      <c r="O493" s="192"/>
      <c r="R493" s="192"/>
      <c r="S493" s="192"/>
    </row>
    <row r="494" spans="3:19" x14ac:dyDescent="0.25">
      <c r="C494" s="194"/>
      <c r="D494" s="194" t="s">
        <v>1367</v>
      </c>
      <c r="E494" s="195">
        <v>2.5</v>
      </c>
      <c r="F494" s="196">
        <v>26177.312292350001</v>
      </c>
      <c r="G494" s="196">
        <v>31412.77</v>
      </c>
      <c r="H494" s="197"/>
      <c r="I494" s="197"/>
      <c r="K494" s="179"/>
      <c r="N494" s="179"/>
      <c r="R494" s="179"/>
      <c r="S494" s="192"/>
    </row>
    <row r="495" spans="3:19" x14ac:dyDescent="0.25">
      <c r="C495" s="194"/>
      <c r="D495" s="194" t="s">
        <v>1368</v>
      </c>
      <c r="E495" s="195">
        <v>2.4700000000000002</v>
      </c>
      <c r="F495" s="196">
        <v>25863.184544841803</v>
      </c>
      <c r="G495" s="196">
        <v>31035.82</v>
      </c>
      <c r="H495" s="197"/>
      <c r="I495" s="197"/>
      <c r="K495" s="179"/>
      <c r="N495" s="179"/>
      <c r="R495" s="179"/>
      <c r="S495" s="192"/>
    </row>
    <row r="496" spans="3:19" x14ac:dyDescent="0.25">
      <c r="C496" s="194"/>
      <c r="D496" s="194" t="s">
        <v>1369</v>
      </c>
      <c r="E496" s="195">
        <v>2.4500000000000002</v>
      </c>
      <c r="F496" s="196">
        <v>25653.766046503006</v>
      </c>
      <c r="G496" s="196">
        <v>30784.52</v>
      </c>
      <c r="H496" s="197"/>
      <c r="I496" s="197"/>
      <c r="K496" s="179"/>
      <c r="N496" s="179"/>
      <c r="R496" s="179"/>
      <c r="S496" s="192"/>
    </row>
    <row r="497" spans="3:19" x14ac:dyDescent="0.25">
      <c r="C497" s="194"/>
      <c r="D497" s="194" t="s">
        <v>1370</v>
      </c>
      <c r="E497" s="195">
        <v>2.42</v>
      </c>
      <c r="F497" s="196">
        <v>25339.6382989948</v>
      </c>
      <c r="G497" s="196">
        <v>30407.57</v>
      </c>
      <c r="H497" s="197"/>
      <c r="I497" s="197"/>
      <c r="K497" s="179"/>
      <c r="N497" s="179"/>
      <c r="R497" s="179"/>
      <c r="S497" s="192"/>
    </row>
    <row r="498" spans="3:19" x14ac:dyDescent="0.25">
      <c r="C498" s="194"/>
      <c r="D498" s="194" t="s">
        <v>1371</v>
      </c>
      <c r="E498" s="195">
        <v>2.39</v>
      </c>
      <c r="F498" s="196">
        <v>25025.510551486605</v>
      </c>
      <c r="G498" s="196">
        <v>30030.61</v>
      </c>
      <c r="H498" s="197"/>
      <c r="I498" s="197"/>
      <c r="K498" s="179"/>
      <c r="N498" s="179"/>
      <c r="R498" s="179"/>
      <c r="S498" s="192"/>
    </row>
    <row r="499" spans="3:19" s="191" customFormat="1" x14ac:dyDescent="0.25">
      <c r="C499" s="187">
        <v>90</v>
      </c>
      <c r="D499" s="187" t="s">
        <v>1500</v>
      </c>
      <c r="E499" s="188">
        <v>2.6773400000000001</v>
      </c>
      <c r="F499" s="189">
        <v>25428.228551514476</v>
      </c>
      <c r="G499" s="189">
        <v>30513.87</v>
      </c>
      <c r="H499" s="190"/>
      <c r="I499" s="190"/>
      <c r="K499" s="192"/>
      <c r="L499" s="192"/>
      <c r="N499" s="192"/>
      <c r="O499" s="192"/>
      <c r="R499" s="192"/>
      <c r="S499" s="192"/>
    </row>
    <row r="500" spans="3:19" x14ac:dyDescent="0.25">
      <c r="C500" s="194"/>
      <c r="D500" s="194" t="s">
        <v>1356</v>
      </c>
      <c r="E500" s="195">
        <v>2.66</v>
      </c>
      <c r="F500" s="196">
        <v>25263.540658649446</v>
      </c>
      <c r="G500" s="196">
        <v>30316.25</v>
      </c>
      <c r="H500" s="197"/>
      <c r="I500" s="197"/>
      <c r="K500" s="179"/>
      <c r="N500" s="179"/>
      <c r="R500" s="179"/>
      <c r="S500" s="192"/>
    </row>
    <row r="501" spans="3:19" x14ac:dyDescent="0.25">
      <c r="C501" s="194"/>
      <c r="D501" s="194" t="s">
        <v>1355</v>
      </c>
      <c r="E501" s="195">
        <v>2.63</v>
      </c>
      <c r="F501" s="196">
        <v>24978.613508363924</v>
      </c>
      <c r="G501" s="196">
        <v>29974.34</v>
      </c>
      <c r="H501" s="197"/>
      <c r="I501" s="197"/>
      <c r="K501" s="179"/>
      <c r="N501" s="179"/>
      <c r="R501" s="179"/>
      <c r="S501" s="192"/>
    </row>
    <row r="502" spans="3:19" x14ac:dyDescent="0.25">
      <c r="C502" s="194"/>
      <c r="D502" s="194" t="s">
        <v>1354</v>
      </c>
      <c r="E502" s="195">
        <v>2.6</v>
      </c>
      <c r="F502" s="196">
        <v>24693.686358078405</v>
      </c>
      <c r="G502" s="196">
        <v>29632.42</v>
      </c>
      <c r="H502" s="197"/>
      <c r="I502" s="197"/>
      <c r="K502" s="179"/>
      <c r="N502" s="179"/>
      <c r="R502" s="179"/>
      <c r="S502" s="192"/>
    </row>
    <row r="503" spans="3:19" x14ac:dyDescent="0.25">
      <c r="C503" s="194"/>
      <c r="D503" s="194" t="s">
        <v>1353</v>
      </c>
      <c r="E503" s="195">
        <v>2.58</v>
      </c>
      <c r="F503" s="196">
        <v>24503.734924554723</v>
      </c>
      <c r="G503" s="196">
        <v>29404.48</v>
      </c>
      <c r="H503" s="197"/>
      <c r="I503" s="197"/>
      <c r="K503" s="179"/>
      <c r="N503" s="179"/>
      <c r="R503" s="179"/>
      <c r="S503" s="192"/>
    </row>
    <row r="504" spans="3:19" x14ac:dyDescent="0.25">
      <c r="C504" s="194"/>
      <c r="D504" s="194" t="s">
        <v>1352</v>
      </c>
      <c r="E504" s="195">
        <v>2.5499999999999998</v>
      </c>
      <c r="F504" s="196">
        <v>24218.8077742692</v>
      </c>
      <c r="G504" s="196">
        <v>29062.57</v>
      </c>
      <c r="H504" s="197"/>
      <c r="I504" s="197"/>
      <c r="K504" s="179"/>
      <c r="N504" s="179"/>
      <c r="R504" s="179"/>
      <c r="S504" s="192"/>
    </row>
    <row r="505" spans="3:19" s="191" customFormat="1" x14ac:dyDescent="0.25">
      <c r="C505" s="187">
        <v>91</v>
      </c>
      <c r="D505" s="187" t="s">
        <v>1501</v>
      </c>
      <c r="E505" s="188">
        <v>2.6773400000000001</v>
      </c>
      <c r="F505" s="189">
        <v>26800.031747579913</v>
      </c>
      <c r="G505" s="189">
        <v>32160.04</v>
      </c>
      <c r="H505" s="190"/>
      <c r="I505" s="190"/>
      <c r="K505" s="192"/>
      <c r="L505" s="192"/>
      <c r="N505" s="192"/>
      <c r="O505" s="192"/>
      <c r="R505" s="192"/>
      <c r="S505" s="192"/>
    </row>
    <row r="506" spans="3:19" x14ac:dyDescent="0.25">
      <c r="C506" s="194"/>
      <c r="D506" s="194" t="s">
        <v>1372</v>
      </c>
      <c r="E506" s="195">
        <v>2.66</v>
      </c>
      <c r="F506" s="196">
        <v>26626.459265002788</v>
      </c>
      <c r="G506" s="196">
        <v>31951.75</v>
      </c>
      <c r="H506" s="197"/>
      <c r="I506" s="197"/>
      <c r="K506" s="179"/>
      <c r="N506" s="179"/>
      <c r="R506" s="179"/>
      <c r="S506" s="192"/>
    </row>
    <row r="507" spans="3:19" x14ac:dyDescent="0.25">
      <c r="C507" s="194"/>
      <c r="D507" s="194" t="s">
        <v>1373</v>
      </c>
      <c r="E507" s="195">
        <v>2.63</v>
      </c>
      <c r="F507" s="196">
        <v>26326.160852239598</v>
      </c>
      <c r="G507" s="196">
        <v>31591.39</v>
      </c>
      <c r="H507" s="197"/>
      <c r="I507" s="197"/>
      <c r="K507" s="179"/>
      <c r="N507" s="179"/>
      <c r="R507" s="179"/>
      <c r="S507" s="192"/>
    </row>
    <row r="508" spans="3:19" x14ac:dyDescent="0.25">
      <c r="C508" s="194"/>
      <c r="D508" s="194" t="s">
        <v>1374</v>
      </c>
      <c r="E508" s="195">
        <v>2.6</v>
      </c>
      <c r="F508" s="196">
        <v>26025.862439476408</v>
      </c>
      <c r="G508" s="196">
        <v>31231.03</v>
      </c>
      <c r="H508" s="197"/>
      <c r="I508" s="197"/>
      <c r="K508" s="179"/>
      <c r="N508" s="179"/>
      <c r="R508" s="179"/>
      <c r="S508" s="192"/>
    </row>
    <row r="509" spans="3:19" x14ac:dyDescent="0.25">
      <c r="C509" s="194"/>
      <c r="D509" s="194" t="s">
        <v>1375</v>
      </c>
      <c r="E509" s="195">
        <v>2.58</v>
      </c>
      <c r="F509" s="196">
        <v>25825.663497634283</v>
      </c>
      <c r="G509" s="196">
        <v>30990.799999999999</v>
      </c>
      <c r="H509" s="197"/>
      <c r="I509" s="197"/>
      <c r="K509" s="179"/>
      <c r="N509" s="179"/>
      <c r="R509" s="179"/>
      <c r="S509" s="192"/>
    </row>
    <row r="510" spans="3:19" x14ac:dyDescent="0.25">
      <c r="C510" s="194"/>
      <c r="D510" s="194" t="s">
        <v>1376</v>
      </c>
      <c r="E510" s="195">
        <v>2.5499999999999998</v>
      </c>
      <c r="F510" s="196">
        <v>25525.365084871093</v>
      </c>
      <c r="G510" s="196">
        <v>30630.44</v>
      </c>
      <c r="H510" s="197"/>
      <c r="I510" s="197"/>
      <c r="K510" s="179"/>
      <c r="N510" s="179"/>
      <c r="R510" s="179"/>
      <c r="S510" s="192"/>
    </row>
    <row r="511" spans="3:19" s="191" customFormat="1" x14ac:dyDescent="0.25">
      <c r="C511" s="187">
        <v>92</v>
      </c>
      <c r="D511" s="187" t="s">
        <v>1502</v>
      </c>
      <c r="E511" s="188">
        <v>2.6773400000000001</v>
      </c>
      <c r="F511" s="189">
        <v>27998.222572454917</v>
      </c>
      <c r="G511" s="189">
        <v>33597.870000000003</v>
      </c>
      <c r="H511" s="190"/>
      <c r="I511" s="190"/>
      <c r="K511" s="192"/>
      <c r="L511" s="192"/>
      <c r="N511" s="192"/>
      <c r="O511" s="192"/>
      <c r="R511" s="192"/>
      <c r="S511" s="192"/>
    </row>
    <row r="512" spans="3:19" x14ac:dyDescent="0.25">
      <c r="C512" s="194"/>
      <c r="D512" s="194" t="s">
        <v>1377</v>
      </c>
      <c r="E512" s="195">
        <v>2.66</v>
      </c>
      <c r="F512" s="196">
        <v>27816.889914142426</v>
      </c>
      <c r="G512" s="196">
        <v>33380.269999999997</v>
      </c>
      <c r="H512" s="197"/>
      <c r="I512" s="197"/>
      <c r="K512" s="179"/>
      <c r="N512" s="179"/>
      <c r="R512" s="179"/>
      <c r="S512" s="192"/>
    </row>
    <row r="513" spans="3:19" x14ac:dyDescent="0.25">
      <c r="C513" s="194"/>
      <c r="D513" s="194" t="s">
        <v>1378</v>
      </c>
      <c r="E513" s="195">
        <v>2.63</v>
      </c>
      <c r="F513" s="196">
        <v>27503.16559180247</v>
      </c>
      <c r="G513" s="196">
        <v>33003.800000000003</v>
      </c>
      <c r="H513" s="197"/>
      <c r="I513" s="197"/>
      <c r="K513" s="179"/>
      <c r="N513" s="179"/>
      <c r="R513" s="179"/>
      <c r="S513" s="192"/>
    </row>
    <row r="514" spans="3:19" x14ac:dyDescent="0.25">
      <c r="C514" s="194"/>
      <c r="D514" s="194" t="s">
        <v>1379</v>
      </c>
      <c r="E514" s="195">
        <v>2.6</v>
      </c>
      <c r="F514" s="196">
        <v>27189.441269462521</v>
      </c>
      <c r="G514" s="196">
        <v>32627.33</v>
      </c>
      <c r="H514" s="197"/>
      <c r="I514" s="197"/>
      <c r="K514" s="179"/>
      <c r="N514" s="179"/>
      <c r="R514" s="179"/>
      <c r="S514" s="192"/>
    </row>
    <row r="515" spans="3:19" x14ac:dyDescent="0.25">
      <c r="C515" s="194"/>
      <c r="D515" s="194" t="s">
        <v>1380</v>
      </c>
      <c r="E515" s="195">
        <v>2.58</v>
      </c>
      <c r="F515" s="196">
        <v>26980.291721235884</v>
      </c>
      <c r="G515" s="196">
        <v>32376.35</v>
      </c>
      <c r="H515" s="197"/>
      <c r="I515" s="197"/>
      <c r="K515" s="179"/>
      <c r="N515" s="179"/>
      <c r="R515" s="179"/>
      <c r="S515" s="192"/>
    </row>
    <row r="516" spans="3:19" x14ac:dyDescent="0.25">
      <c r="C516" s="194"/>
      <c r="D516" s="194" t="s">
        <v>1381</v>
      </c>
      <c r="E516" s="195">
        <v>2.5499999999999998</v>
      </c>
      <c r="F516" s="196">
        <v>26666.567398895932</v>
      </c>
      <c r="G516" s="196">
        <v>31999.88</v>
      </c>
      <c r="H516" s="197"/>
      <c r="I516" s="197"/>
      <c r="K516" s="179"/>
      <c r="N516" s="179"/>
      <c r="R516" s="179"/>
      <c r="S516" s="192"/>
    </row>
    <row r="517" spans="3:19" s="191" customFormat="1" x14ac:dyDescent="0.25">
      <c r="C517" s="187">
        <v>93</v>
      </c>
      <c r="D517" s="187" t="s">
        <v>1503</v>
      </c>
      <c r="E517" s="188">
        <v>2.83514</v>
      </c>
      <c r="F517" s="189">
        <v>28028.718262457813</v>
      </c>
      <c r="G517" s="189">
        <v>33634.46</v>
      </c>
      <c r="H517" s="190"/>
      <c r="I517" s="190"/>
      <c r="K517" s="192"/>
      <c r="L517" s="192"/>
      <c r="N517" s="192"/>
      <c r="O517" s="192"/>
      <c r="R517" s="192"/>
      <c r="S517" s="192"/>
    </row>
    <row r="518" spans="3:19" x14ac:dyDescent="0.25">
      <c r="C518" s="194"/>
      <c r="D518" s="195" t="s">
        <v>1382</v>
      </c>
      <c r="E518" s="195">
        <v>2.81</v>
      </c>
      <c r="F518" s="196">
        <v>27780.179574026839</v>
      </c>
      <c r="G518" s="196">
        <v>33336.22</v>
      </c>
      <c r="H518" s="197"/>
      <c r="I518" s="197"/>
      <c r="K518" s="179"/>
      <c r="N518" s="179"/>
      <c r="R518" s="179"/>
      <c r="S518" s="192"/>
    </row>
    <row r="519" spans="3:19" x14ac:dyDescent="0.25">
      <c r="C519" s="194"/>
      <c r="D519" s="195" t="s">
        <v>1383</v>
      </c>
      <c r="E519" s="195">
        <v>2.79</v>
      </c>
      <c r="F519" s="196">
        <v>27582.455875991061</v>
      </c>
      <c r="G519" s="196">
        <v>33098.949999999997</v>
      </c>
      <c r="H519" s="197"/>
      <c r="I519" s="197"/>
      <c r="K519" s="179"/>
      <c r="N519" s="179"/>
      <c r="R519" s="179"/>
      <c r="S519" s="192"/>
    </row>
    <row r="520" spans="3:19" x14ac:dyDescent="0.25">
      <c r="C520" s="194"/>
      <c r="D520" s="195" t="s">
        <v>1384</v>
      </c>
      <c r="E520" s="195">
        <v>2.76</v>
      </c>
      <c r="F520" s="196">
        <v>27285.870328937392</v>
      </c>
      <c r="G520" s="196">
        <v>32743.040000000001</v>
      </c>
      <c r="H520" s="197"/>
      <c r="I520" s="197"/>
      <c r="K520" s="179"/>
      <c r="N520" s="179"/>
      <c r="R520" s="179"/>
      <c r="S520" s="192"/>
    </row>
    <row r="521" spans="3:19" x14ac:dyDescent="0.25">
      <c r="C521" s="194"/>
      <c r="D521" s="195" t="s">
        <v>1385</v>
      </c>
      <c r="E521" s="195">
        <v>2.74</v>
      </c>
      <c r="F521" s="196">
        <v>27088.146630901618</v>
      </c>
      <c r="G521" s="196">
        <v>32505.78</v>
      </c>
      <c r="H521" s="197"/>
      <c r="I521" s="197"/>
      <c r="K521" s="179"/>
      <c r="N521" s="179"/>
      <c r="R521" s="179"/>
      <c r="S521" s="192"/>
    </row>
    <row r="522" spans="3:19" x14ac:dyDescent="0.25">
      <c r="C522" s="194"/>
      <c r="D522" s="195" t="s">
        <v>1386</v>
      </c>
      <c r="E522" s="195">
        <v>2.71</v>
      </c>
      <c r="F522" s="196">
        <v>26791.561083847948</v>
      </c>
      <c r="G522" s="196">
        <v>32149.87</v>
      </c>
      <c r="H522" s="197"/>
      <c r="I522" s="197"/>
      <c r="K522" s="179"/>
      <c r="N522" s="179"/>
      <c r="R522" s="179"/>
      <c r="S522" s="192"/>
    </row>
    <row r="523" spans="3:19" s="191" customFormat="1" x14ac:dyDescent="0.25">
      <c r="C523" s="187">
        <v>94</v>
      </c>
      <c r="D523" s="187" t="s">
        <v>1504</v>
      </c>
      <c r="E523" s="188">
        <v>2.83514</v>
      </c>
      <c r="F523" s="189">
        <v>29456.999915057815</v>
      </c>
      <c r="G523" s="189">
        <v>35348.400000000001</v>
      </c>
      <c r="H523" s="190"/>
      <c r="I523" s="190"/>
      <c r="K523" s="192"/>
      <c r="L523" s="192"/>
      <c r="N523" s="192"/>
      <c r="O523" s="192"/>
      <c r="R523" s="192"/>
      <c r="S523" s="192"/>
    </row>
    <row r="524" spans="3:19" x14ac:dyDescent="0.25">
      <c r="C524" s="194"/>
      <c r="D524" s="195" t="s">
        <v>1387</v>
      </c>
      <c r="E524" s="195">
        <v>2.81</v>
      </c>
      <c r="F524" s="196">
        <v>29195.796243329238</v>
      </c>
      <c r="G524" s="196">
        <v>35034.959999999999</v>
      </c>
      <c r="H524" s="197"/>
      <c r="I524" s="197"/>
      <c r="K524" s="179"/>
      <c r="N524" s="179"/>
      <c r="R524" s="179"/>
      <c r="S524" s="192"/>
    </row>
    <row r="525" spans="3:19" x14ac:dyDescent="0.25">
      <c r="C525" s="194"/>
      <c r="D525" s="195" t="s">
        <v>1388</v>
      </c>
      <c r="E525" s="195">
        <v>2.79</v>
      </c>
      <c r="F525" s="196">
        <v>28987.99698181088</v>
      </c>
      <c r="G525" s="196">
        <v>34785.599999999999</v>
      </c>
      <c r="H525" s="197"/>
      <c r="I525" s="197"/>
      <c r="K525" s="179"/>
      <c r="N525" s="179"/>
      <c r="R525" s="179"/>
      <c r="S525" s="192"/>
    </row>
    <row r="526" spans="3:19" x14ac:dyDescent="0.25">
      <c r="C526" s="194"/>
      <c r="D526" s="195" t="s">
        <v>1389</v>
      </c>
      <c r="E526" s="195">
        <v>2.76</v>
      </c>
      <c r="F526" s="196">
        <v>28676.298089533342</v>
      </c>
      <c r="G526" s="196">
        <v>34411.56</v>
      </c>
      <c r="H526" s="197"/>
      <c r="I526" s="197"/>
      <c r="K526" s="179"/>
      <c r="N526" s="179"/>
      <c r="R526" s="179"/>
      <c r="S526" s="192"/>
    </row>
    <row r="527" spans="3:19" x14ac:dyDescent="0.25">
      <c r="C527" s="194"/>
      <c r="D527" s="195" t="s">
        <v>1390</v>
      </c>
      <c r="E527" s="195">
        <v>2.74</v>
      </c>
      <c r="F527" s="196">
        <v>28468.498828014988</v>
      </c>
      <c r="G527" s="196">
        <v>34162.199999999997</v>
      </c>
      <c r="H527" s="197"/>
      <c r="I527" s="197"/>
      <c r="K527" s="179"/>
      <c r="N527" s="179"/>
      <c r="R527" s="179"/>
      <c r="S527" s="192"/>
    </row>
    <row r="528" spans="3:19" x14ac:dyDescent="0.25">
      <c r="C528" s="194"/>
      <c r="D528" s="195" t="s">
        <v>1391</v>
      </c>
      <c r="E528" s="195">
        <v>2.71</v>
      </c>
      <c r="F528" s="196">
        <v>28156.79993573745</v>
      </c>
      <c r="G528" s="196">
        <v>33788.160000000003</v>
      </c>
      <c r="H528" s="197"/>
      <c r="I528" s="197"/>
      <c r="K528" s="179"/>
      <c r="N528" s="179"/>
      <c r="R528" s="179"/>
      <c r="S528" s="192"/>
    </row>
    <row r="529" spans="2:19" s="191" customFormat="1" x14ac:dyDescent="0.25">
      <c r="C529" s="187">
        <v>95</v>
      </c>
      <c r="D529" s="187" t="s">
        <v>1505</v>
      </c>
      <c r="E529" s="188">
        <v>2.9929400000000004</v>
      </c>
      <c r="F529" s="189">
        <v>30394.492643810714</v>
      </c>
      <c r="G529" s="189">
        <v>36473.39</v>
      </c>
      <c r="H529" s="190"/>
      <c r="I529" s="190"/>
      <c r="K529" s="192"/>
      <c r="L529" s="192"/>
      <c r="N529" s="192"/>
      <c r="O529" s="192"/>
      <c r="R529" s="192"/>
      <c r="S529" s="192"/>
    </row>
    <row r="530" spans="2:19" x14ac:dyDescent="0.25">
      <c r="C530" s="194"/>
      <c r="D530" s="195" t="s">
        <v>1392</v>
      </c>
      <c r="E530" s="195">
        <v>2.97</v>
      </c>
      <c r="F530" s="196">
        <v>30161.527846237415</v>
      </c>
      <c r="G530" s="196">
        <v>36193.83</v>
      </c>
      <c r="H530" s="197"/>
      <c r="I530" s="197"/>
      <c r="K530" s="179"/>
      <c r="N530" s="179"/>
      <c r="R530" s="179"/>
      <c r="S530" s="192"/>
    </row>
    <row r="531" spans="2:19" x14ac:dyDescent="0.25">
      <c r="C531" s="194"/>
      <c r="D531" s="195" t="s">
        <v>1393</v>
      </c>
      <c r="E531" s="195">
        <v>2.95</v>
      </c>
      <c r="F531" s="196">
        <v>29958.419914612921</v>
      </c>
      <c r="G531" s="196">
        <v>35950.1</v>
      </c>
      <c r="H531" s="197"/>
      <c r="I531" s="197"/>
      <c r="K531" s="179"/>
      <c r="N531" s="179"/>
      <c r="R531" s="179"/>
      <c r="S531" s="192"/>
    </row>
    <row r="532" spans="2:19" x14ac:dyDescent="0.25">
      <c r="C532" s="194"/>
      <c r="D532" s="195" t="s">
        <v>1394</v>
      </c>
      <c r="E532" s="195">
        <v>2.92</v>
      </c>
      <c r="F532" s="196">
        <v>29653.758017176177</v>
      </c>
      <c r="G532" s="196">
        <v>35584.51</v>
      </c>
      <c r="H532" s="197"/>
      <c r="I532" s="197"/>
      <c r="K532" s="179"/>
      <c r="N532" s="179"/>
      <c r="R532" s="179"/>
      <c r="S532" s="192"/>
    </row>
    <row r="533" spans="2:19" x14ac:dyDescent="0.25">
      <c r="C533" s="194"/>
      <c r="D533" s="195" t="s">
        <v>1395</v>
      </c>
      <c r="E533" s="195">
        <v>2.89</v>
      </c>
      <c r="F533" s="196">
        <v>29349.096119739439</v>
      </c>
      <c r="G533" s="196">
        <v>35218.92</v>
      </c>
      <c r="H533" s="197"/>
      <c r="I533" s="197"/>
      <c r="K533" s="179"/>
      <c r="N533" s="179"/>
      <c r="R533" s="179"/>
      <c r="S533" s="192"/>
    </row>
    <row r="534" spans="2:19" x14ac:dyDescent="0.25">
      <c r="C534" s="194"/>
      <c r="D534" s="195" t="s">
        <v>1396</v>
      </c>
      <c r="E534" s="195">
        <v>2.87</v>
      </c>
      <c r="F534" s="196">
        <v>29145.988188114945</v>
      </c>
      <c r="G534" s="196">
        <v>34975.19</v>
      </c>
      <c r="H534" s="197"/>
      <c r="I534" s="197"/>
      <c r="K534" s="179"/>
      <c r="N534" s="179"/>
      <c r="R534" s="179"/>
      <c r="S534" s="192"/>
    </row>
    <row r="535" spans="2:19" s="191" customFormat="1" x14ac:dyDescent="0.25">
      <c r="C535" s="187">
        <v>96</v>
      </c>
      <c r="D535" s="187" t="s">
        <v>1506</v>
      </c>
      <c r="E535" s="188">
        <v>2.9929400000000004</v>
      </c>
      <c r="F535" s="189">
        <v>31733.98405998572</v>
      </c>
      <c r="G535" s="189">
        <v>38080.78</v>
      </c>
      <c r="H535" s="190"/>
      <c r="I535" s="190"/>
      <c r="K535" s="192"/>
      <c r="L535" s="192"/>
      <c r="N535" s="192"/>
      <c r="O535" s="192"/>
      <c r="R535" s="192"/>
      <c r="S535" s="192"/>
    </row>
    <row r="536" spans="2:19" x14ac:dyDescent="0.25">
      <c r="C536" s="194"/>
      <c r="D536" s="195" t="s">
        <v>1397</v>
      </c>
      <c r="E536" s="195">
        <v>2.97</v>
      </c>
      <c r="F536" s="196">
        <v>31490.752456834278</v>
      </c>
      <c r="G536" s="196">
        <v>37788.9</v>
      </c>
      <c r="H536" s="197"/>
      <c r="I536" s="197"/>
      <c r="K536" s="179"/>
      <c r="N536" s="179"/>
      <c r="S536" s="179"/>
    </row>
    <row r="537" spans="2:19" x14ac:dyDescent="0.25">
      <c r="C537" s="194"/>
      <c r="D537" s="195" t="s">
        <v>1398</v>
      </c>
      <c r="E537" s="195">
        <v>2.95</v>
      </c>
      <c r="F537" s="196">
        <v>31278.693517731015</v>
      </c>
      <c r="G537" s="196">
        <v>37534.43</v>
      </c>
      <c r="H537" s="197"/>
      <c r="I537" s="197"/>
      <c r="K537" s="179"/>
      <c r="N537" s="179"/>
      <c r="S537" s="179"/>
    </row>
    <row r="538" spans="2:19" x14ac:dyDescent="0.25">
      <c r="C538" s="194"/>
      <c r="D538" s="195" t="s">
        <v>1399</v>
      </c>
      <c r="E538" s="195">
        <v>2.92</v>
      </c>
      <c r="F538" s="196">
        <v>30960.605109076121</v>
      </c>
      <c r="G538" s="196">
        <v>37152.730000000003</v>
      </c>
      <c r="H538" s="197"/>
      <c r="I538" s="197"/>
      <c r="K538" s="179"/>
      <c r="N538" s="179"/>
      <c r="S538" s="179"/>
    </row>
    <row r="539" spans="2:19" x14ac:dyDescent="0.25">
      <c r="C539" s="194"/>
      <c r="D539" s="195" t="s">
        <v>1400</v>
      </c>
      <c r="E539" s="195">
        <v>2.89</v>
      </c>
      <c r="F539" s="196">
        <v>30642.516700421231</v>
      </c>
      <c r="G539" s="196">
        <v>36771.019999999997</v>
      </c>
      <c r="H539" s="197"/>
      <c r="I539" s="197"/>
      <c r="K539" s="179"/>
      <c r="N539" s="179"/>
      <c r="S539" s="179"/>
    </row>
    <row r="540" spans="2:19" x14ac:dyDescent="0.25">
      <c r="C540" s="194"/>
      <c r="D540" s="195" t="s">
        <v>1401</v>
      </c>
      <c r="E540" s="195">
        <v>2.87</v>
      </c>
      <c r="F540" s="196">
        <v>30430.457761317972</v>
      </c>
      <c r="G540" s="196">
        <v>36516.550000000003</v>
      </c>
      <c r="H540" s="197"/>
      <c r="I540" s="197"/>
      <c r="K540" s="179"/>
      <c r="N540" s="179"/>
      <c r="S540" s="179"/>
    </row>
    <row r="541" spans="2:19" x14ac:dyDescent="0.25">
      <c r="B541" s="179"/>
      <c r="C541" s="198"/>
      <c r="D541" s="198"/>
      <c r="E541" s="199"/>
      <c r="F541" s="197"/>
      <c r="G541" s="197"/>
      <c r="H541" s="197"/>
      <c r="I541" s="197"/>
      <c r="K541" s="179"/>
      <c r="N541" s="179"/>
      <c r="S541" s="179"/>
    </row>
    <row r="542" spans="2:19" x14ac:dyDescent="0.25">
      <c r="C542" s="198"/>
      <c r="D542" s="200" t="s">
        <v>1402</v>
      </c>
      <c r="E542" s="199"/>
      <c r="F542" s="197"/>
      <c r="G542" s="197"/>
      <c r="H542" s="197"/>
      <c r="I542" s="197"/>
      <c r="K542" s="179"/>
      <c r="N542" s="179"/>
    </row>
    <row r="543" spans="2:19" x14ac:dyDescent="0.25">
      <c r="C543" s="198"/>
      <c r="D543" s="187" t="s">
        <v>930</v>
      </c>
      <c r="E543" s="321" t="s">
        <v>1403</v>
      </c>
      <c r="F543" s="322"/>
      <c r="G543" s="189" t="s">
        <v>1404</v>
      </c>
      <c r="H543" s="190"/>
      <c r="I543" s="190"/>
      <c r="K543" s="179"/>
      <c r="N543" s="179"/>
    </row>
    <row r="544" spans="2:19" x14ac:dyDescent="0.25">
      <c r="C544" s="198"/>
      <c r="D544" s="194" t="s">
        <v>931</v>
      </c>
      <c r="E544" s="323" t="s">
        <v>1405</v>
      </c>
      <c r="F544" s="324"/>
      <c r="G544" s="196">
        <v>350</v>
      </c>
      <c r="H544" s="197"/>
      <c r="I544" s="197"/>
      <c r="K544" s="179"/>
      <c r="N544" s="179"/>
    </row>
    <row r="545" spans="3:15" ht="8.25" customHeight="1" x14ac:dyDescent="0.25">
      <c r="C545" s="198"/>
      <c r="D545" s="198"/>
      <c r="E545" s="199"/>
      <c r="F545" s="197"/>
      <c r="G545" s="197"/>
      <c r="H545" s="197"/>
      <c r="I545" s="197"/>
      <c r="K545" s="179"/>
      <c r="N545" s="179"/>
    </row>
    <row r="546" spans="3:15" x14ac:dyDescent="0.25">
      <c r="D546" s="201" t="s">
        <v>932</v>
      </c>
    </row>
    <row r="547" spans="3:15" ht="15" customHeight="1" x14ac:dyDescent="0.25">
      <c r="D547" s="176" t="s">
        <v>1406</v>
      </c>
    </row>
    <row r="548" spans="3:15" ht="15" customHeight="1" x14ac:dyDescent="0.25">
      <c r="D548" s="202" t="s">
        <v>1407</v>
      </c>
    </row>
    <row r="549" spans="3:15" x14ac:dyDescent="0.25">
      <c r="D549" s="202" t="s">
        <v>1408</v>
      </c>
    </row>
    <row r="550" spans="3:15" x14ac:dyDescent="0.25">
      <c r="D550" s="202" t="s">
        <v>1409</v>
      </c>
    </row>
    <row r="551" spans="3:15" x14ac:dyDescent="0.25">
      <c r="D551" s="202" t="s">
        <v>1410</v>
      </c>
    </row>
    <row r="553" spans="3:15" s="13" customFormat="1" ht="9.75" customHeight="1" x14ac:dyDescent="0.25">
      <c r="F553" s="14"/>
      <c r="G553" s="169"/>
      <c r="H553" s="169"/>
      <c r="I553" s="169"/>
      <c r="J553" s="14"/>
      <c r="K553" s="14"/>
      <c r="L553" s="203"/>
      <c r="N553" s="14"/>
      <c r="O553" s="203"/>
    </row>
    <row r="554" spans="3:15" s="13" customFormat="1" x14ac:dyDescent="0.25">
      <c r="C554" s="12"/>
      <c r="F554" s="14"/>
      <c r="G554" s="169"/>
      <c r="H554" s="169"/>
      <c r="I554" s="169"/>
      <c r="J554" s="14"/>
      <c r="K554" s="14"/>
      <c r="L554" s="203"/>
      <c r="N554" s="14"/>
      <c r="O554" s="203"/>
    </row>
    <row r="555" spans="3:15" s="13" customFormat="1" ht="18.75" customHeight="1" x14ac:dyDescent="0.25">
      <c r="F555" s="14"/>
      <c r="G555" s="169"/>
      <c r="H555" s="169"/>
      <c r="I555" s="169"/>
      <c r="J555" s="14"/>
      <c r="K555" s="14"/>
      <c r="L555" s="203"/>
      <c r="N555" s="14"/>
      <c r="O555" s="203"/>
    </row>
  </sheetData>
  <mergeCells count="10">
    <mergeCell ref="E543:F543"/>
    <mergeCell ref="E544:F544"/>
    <mergeCell ref="C2:G2"/>
    <mergeCell ref="C3:G3"/>
    <mergeCell ref="C4:G4"/>
    <mergeCell ref="C5:G5"/>
    <mergeCell ref="C8:C9"/>
    <mergeCell ref="E8:E9"/>
    <mergeCell ref="F8:F9"/>
    <mergeCell ref="G8:G9"/>
  </mergeCells>
  <pageMargins left="0.7" right="0.7" top="0.75" bottom="0.75" header="0.3" footer="0.3"/>
  <pageSetup paperSize="9" scale="81" fitToHeight="0" orientation="portrait" r:id="rId1"/>
  <rowBreaks count="1" manualBreakCount="1">
    <brk id="1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7" sqref="A17:E20"/>
    </sheetView>
  </sheetViews>
  <sheetFormatPr defaultRowHeight="15" x14ac:dyDescent="0.25"/>
  <cols>
    <col min="2" max="2" width="26.140625" customWidth="1"/>
    <col min="3" max="3" width="8.85546875" customWidth="1"/>
    <col min="4" max="4" width="14.7109375" style="3" customWidth="1"/>
    <col min="5" max="5" width="20" style="2" customWidth="1"/>
    <col min="7" max="7" width="9.140625" style="2"/>
  </cols>
  <sheetData>
    <row r="1" spans="1:7" s="4" customFormat="1" ht="18.75" x14ac:dyDescent="0.25">
      <c r="A1" s="41"/>
      <c r="B1" s="329" t="s">
        <v>752</v>
      </c>
      <c r="C1" s="329"/>
      <c r="D1" s="329"/>
      <c r="E1" s="329"/>
      <c r="F1"/>
    </row>
    <row r="2" spans="1:7" s="4" customFormat="1" ht="39" customHeight="1" x14ac:dyDescent="0.25">
      <c r="A2" s="41"/>
      <c r="B2" s="330" t="s">
        <v>890</v>
      </c>
      <c r="C2" s="330"/>
      <c r="D2" s="330"/>
      <c r="E2" s="330"/>
      <c r="F2"/>
    </row>
    <row r="3" spans="1:7" s="4" customFormat="1" ht="18.75" customHeight="1" x14ac:dyDescent="0.25">
      <c r="A3" s="41"/>
      <c r="B3" s="329" t="s">
        <v>754</v>
      </c>
      <c r="C3" s="329"/>
      <c r="D3" s="329"/>
      <c r="E3" s="329"/>
      <c r="F3"/>
    </row>
    <row r="4" spans="1:7" s="4" customFormat="1" ht="18.75" x14ac:dyDescent="0.25">
      <c r="A4" s="41"/>
      <c r="B4" s="329" t="s">
        <v>8</v>
      </c>
      <c r="C4" s="329"/>
      <c r="D4" s="329"/>
      <c r="E4" s="329"/>
    </row>
    <row r="5" spans="1:7" s="4" customFormat="1" ht="15.75" x14ac:dyDescent="0.25">
      <c r="A5"/>
      <c r="B5" s="123" t="s">
        <v>971</v>
      </c>
      <c r="C5" s="123"/>
      <c r="D5" s="1"/>
      <c r="E5" s="2"/>
      <c r="F5" s="3"/>
      <c r="G5" s="3"/>
    </row>
    <row r="6" spans="1:7" x14ac:dyDescent="0.25">
      <c r="A6" s="118" t="s">
        <v>4</v>
      </c>
      <c r="B6" s="119" t="s">
        <v>0</v>
      </c>
      <c r="C6" s="335" t="s">
        <v>973</v>
      </c>
      <c r="D6" s="331" t="s">
        <v>1</v>
      </c>
      <c r="E6" s="333" t="s">
        <v>2</v>
      </c>
    </row>
    <row r="7" spans="1:7" x14ac:dyDescent="0.25">
      <c r="A7" s="5"/>
      <c r="B7" s="6" t="s">
        <v>3</v>
      </c>
      <c r="C7" s="336"/>
      <c r="D7" s="332"/>
      <c r="E7" s="334"/>
    </row>
    <row r="8" spans="1:7" x14ac:dyDescent="0.25">
      <c r="A8" s="5">
        <v>1</v>
      </c>
      <c r="B8" s="5" t="s">
        <v>1508</v>
      </c>
      <c r="C8" s="204">
        <v>0.44161991631799169</v>
      </c>
      <c r="D8" s="7">
        <v>4187.3026729137209</v>
      </c>
      <c r="E8" s="8">
        <v>5024.76</v>
      </c>
    </row>
    <row r="9" spans="1:7" x14ac:dyDescent="0.25">
      <c r="A9" s="9">
        <v>2</v>
      </c>
      <c r="B9" s="9" t="s">
        <v>1509</v>
      </c>
      <c r="C9" s="205">
        <v>0.5925533054393306</v>
      </c>
      <c r="D9" s="7">
        <v>5549.9773194846202</v>
      </c>
      <c r="E9" s="8">
        <v>6659.97</v>
      </c>
    </row>
    <row r="10" spans="1:7" x14ac:dyDescent="0.25">
      <c r="A10" s="9">
        <v>3</v>
      </c>
      <c r="B10" s="7" t="s">
        <v>1510</v>
      </c>
      <c r="C10" s="205">
        <v>0.74348669456066951</v>
      </c>
      <c r="D10" s="7">
        <v>6912.7629303048043</v>
      </c>
      <c r="E10" s="8">
        <v>8295.32</v>
      </c>
    </row>
    <row r="11" spans="1:7" x14ac:dyDescent="0.25">
      <c r="A11" s="9">
        <v>4</v>
      </c>
      <c r="B11" s="9" t="s">
        <v>1511</v>
      </c>
      <c r="C11" s="205">
        <v>0.89442008368200854</v>
      </c>
      <c r="D11" s="7">
        <v>8275.4375768757091</v>
      </c>
      <c r="E11" s="8">
        <v>9930.5300000000007</v>
      </c>
    </row>
    <row r="12" spans="1:7" x14ac:dyDescent="0.25">
      <c r="A12" s="9">
        <v>5</v>
      </c>
      <c r="B12" s="9" t="s">
        <v>1512</v>
      </c>
      <c r="C12" s="205">
        <v>0.49377974895397486</v>
      </c>
      <c r="D12" s="7">
        <v>4656.043927591747</v>
      </c>
      <c r="E12" s="8">
        <v>5587.25</v>
      </c>
    </row>
    <row r="13" spans="1:7" x14ac:dyDescent="0.25">
      <c r="A13" s="9">
        <v>6</v>
      </c>
      <c r="B13" s="9" t="s">
        <v>1513</v>
      </c>
      <c r="C13" s="205">
        <v>0.6625399163179917</v>
      </c>
      <c r="D13" s="7">
        <v>6172.5216210969656</v>
      </c>
      <c r="E13" s="8">
        <v>7407.03</v>
      </c>
    </row>
    <row r="14" spans="1:7" x14ac:dyDescent="0.25">
      <c r="A14" s="9">
        <v>7</v>
      </c>
      <c r="B14" s="9" t="s">
        <v>1514</v>
      </c>
      <c r="C14" s="205">
        <v>0.83130008368200836</v>
      </c>
      <c r="D14" s="7">
        <v>7689.11027885147</v>
      </c>
      <c r="E14" s="8">
        <v>9226.93</v>
      </c>
    </row>
    <row r="15" spans="1:7" x14ac:dyDescent="0.25">
      <c r="A15" s="9">
        <v>8</v>
      </c>
      <c r="B15" s="9" t="s">
        <v>1515</v>
      </c>
      <c r="C15" s="205">
        <v>1.0000602510460253</v>
      </c>
      <c r="D15" s="7">
        <v>9205.5879723566923</v>
      </c>
      <c r="E15" s="8">
        <v>11046.71</v>
      </c>
    </row>
    <row r="16" spans="1:7" x14ac:dyDescent="0.25">
      <c r="A16" s="206"/>
      <c r="B16" s="206"/>
      <c r="C16" s="207"/>
      <c r="D16" s="136"/>
      <c r="E16" s="137"/>
    </row>
  </sheetData>
  <mergeCells count="7">
    <mergeCell ref="B4:E4"/>
    <mergeCell ref="B1:E1"/>
    <mergeCell ref="B2:E2"/>
    <mergeCell ref="B3:E3"/>
    <mergeCell ref="D6:D7"/>
    <mergeCell ref="E6:E7"/>
    <mergeCell ref="C6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360"/>
  <sheetViews>
    <sheetView view="pageBreakPreview" zoomScale="60" zoomScaleNormal="100" workbookViewId="0">
      <selection activeCell="A362" sqref="A362:F368"/>
    </sheetView>
  </sheetViews>
  <sheetFormatPr defaultColWidth="9.140625" defaultRowHeight="15.75" x14ac:dyDescent="0.25"/>
  <cols>
    <col min="1" max="1" width="5.85546875" style="213" customWidth="1"/>
    <col min="2" max="2" width="33.140625" style="213" customWidth="1"/>
    <col min="3" max="3" width="10.140625" style="213" customWidth="1"/>
    <col min="4" max="4" width="18.85546875" style="177" customWidth="1"/>
    <col min="5" max="6" width="18.85546875" style="231" customWidth="1"/>
    <col min="7" max="16384" width="9.140625" style="213"/>
  </cols>
  <sheetData>
    <row r="4" spans="1:6" x14ac:dyDescent="0.25">
      <c r="A4" s="341" t="s">
        <v>752</v>
      </c>
      <c r="B4" s="341"/>
      <c r="C4" s="341"/>
      <c r="D4" s="341"/>
      <c r="E4" s="341"/>
      <c r="F4" s="215"/>
    </row>
    <row r="5" spans="1:6" x14ac:dyDescent="0.25">
      <c r="A5" s="341" t="s">
        <v>1533</v>
      </c>
      <c r="B5" s="341"/>
      <c r="C5" s="341"/>
      <c r="D5" s="341"/>
      <c r="E5" s="341"/>
      <c r="F5" s="215"/>
    </row>
    <row r="6" spans="1:6" x14ac:dyDescent="0.25">
      <c r="A6" s="341" t="s">
        <v>754</v>
      </c>
      <c r="B6" s="341"/>
      <c r="C6" s="341"/>
      <c r="D6" s="341"/>
      <c r="E6" s="341"/>
      <c r="F6" s="215"/>
    </row>
    <row r="7" spans="1:6" x14ac:dyDescent="0.25">
      <c r="A7" s="341" t="s">
        <v>8</v>
      </c>
      <c r="B7" s="341"/>
      <c r="C7" s="341"/>
      <c r="D7" s="341"/>
      <c r="E7" s="341"/>
      <c r="F7" s="215"/>
    </row>
    <row r="9" spans="1:6" ht="18" customHeight="1" x14ac:dyDescent="0.25">
      <c r="D9" s="181"/>
      <c r="E9" s="214" t="s">
        <v>1782</v>
      </c>
      <c r="F9" s="214"/>
    </row>
    <row r="10" spans="1:6" s="218" customFormat="1" ht="45.75" customHeight="1" x14ac:dyDescent="0.25">
      <c r="A10" s="342" t="s">
        <v>4</v>
      </c>
      <c r="B10" s="216" t="s">
        <v>0</v>
      </c>
      <c r="C10" s="342" t="s">
        <v>973</v>
      </c>
      <c r="D10" s="328" t="s">
        <v>974</v>
      </c>
      <c r="E10" s="344" t="s">
        <v>975</v>
      </c>
      <c r="F10" s="217"/>
    </row>
    <row r="11" spans="1:6" x14ac:dyDescent="0.25">
      <c r="A11" s="343"/>
      <c r="B11" s="219" t="s">
        <v>976</v>
      </c>
      <c r="C11" s="343"/>
      <c r="D11" s="328"/>
      <c r="E11" s="344"/>
      <c r="F11" s="183"/>
    </row>
    <row r="12" spans="1:6" s="224" customFormat="1" x14ac:dyDescent="0.25">
      <c r="A12" s="220">
        <v>1</v>
      </c>
      <c r="B12" s="220" t="s">
        <v>2065</v>
      </c>
      <c r="C12" s="221">
        <v>0.44029999999999997</v>
      </c>
      <c r="D12" s="189">
        <v>4365.1799184157071</v>
      </c>
      <c r="E12" s="222">
        <v>5238.22</v>
      </c>
      <c r="F12" s="223"/>
    </row>
    <row r="13" spans="1:6" s="191" customFormat="1" x14ac:dyDescent="0.25">
      <c r="A13" s="187">
        <v>2</v>
      </c>
      <c r="B13" s="187" t="s">
        <v>2066</v>
      </c>
      <c r="C13" s="221">
        <v>0.44029999999999997</v>
      </c>
      <c r="D13" s="189">
        <v>4365.1799184157071</v>
      </c>
      <c r="E13" s="222">
        <v>5238.22</v>
      </c>
      <c r="F13" s="223"/>
    </row>
    <row r="14" spans="1:6" s="191" customFormat="1" x14ac:dyDescent="0.25">
      <c r="A14" s="220">
        <v>3</v>
      </c>
      <c r="B14" s="189" t="s">
        <v>2067</v>
      </c>
      <c r="C14" s="221">
        <v>0.44029999999999997</v>
      </c>
      <c r="D14" s="189">
        <v>4365.1799184157071</v>
      </c>
      <c r="E14" s="222">
        <v>5238.22</v>
      </c>
      <c r="F14" s="223"/>
    </row>
    <row r="15" spans="1:6" s="191" customFormat="1" x14ac:dyDescent="0.25">
      <c r="A15" s="187">
        <v>4</v>
      </c>
      <c r="B15" s="187" t="s">
        <v>2068</v>
      </c>
      <c r="C15" s="221">
        <v>0.44029999999999997</v>
      </c>
      <c r="D15" s="189">
        <v>4365.1799184157071</v>
      </c>
      <c r="E15" s="222">
        <v>5238.22</v>
      </c>
      <c r="F15" s="223"/>
    </row>
    <row r="16" spans="1:6" s="191" customFormat="1" x14ac:dyDescent="0.25">
      <c r="A16" s="220">
        <v>5</v>
      </c>
      <c r="B16" s="187" t="s">
        <v>2069</v>
      </c>
      <c r="C16" s="221">
        <v>0.44029999999999997</v>
      </c>
      <c r="D16" s="189">
        <v>4365.1799184157071</v>
      </c>
      <c r="E16" s="222">
        <v>5238.22</v>
      </c>
      <c r="F16" s="223"/>
    </row>
    <row r="17" spans="1:6" s="191" customFormat="1" x14ac:dyDescent="0.25">
      <c r="A17" s="187">
        <v>6</v>
      </c>
      <c r="B17" s="187" t="s">
        <v>2070</v>
      </c>
      <c r="C17" s="221">
        <v>0.44029999999999997</v>
      </c>
      <c r="D17" s="189">
        <v>4365.1799184157071</v>
      </c>
      <c r="E17" s="222">
        <v>5238.22</v>
      </c>
      <c r="F17" s="223"/>
    </row>
    <row r="18" spans="1:6" s="191" customFormat="1" x14ac:dyDescent="0.25">
      <c r="A18" s="220">
        <v>7</v>
      </c>
      <c r="B18" s="187" t="s">
        <v>2071</v>
      </c>
      <c r="C18" s="221">
        <v>0.44029999999999997</v>
      </c>
      <c r="D18" s="189">
        <v>4365.1799184157071</v>
      </c>
      <c r="E18" s="222">
        <v>5238.22</v>
      </c>
      <c r="F18" s="223"/>
    </row>
    <row r="19" spans="1:6" s="191" customFormat="1" x14ac:dyDescent="0.25">
      <c r="A19" s="187">
        <v>8</v>
      </c>
      <c r="B19" s="187" t="s">
        <v>2072</v>
      </c>
      <c r="C19" s="221">
        <v>0.44029999999999997</v>
      </c>
      <c r="D19" s="189">
        <v>4365.1799184157071</v>
      </c>
      <c r="E19" s="222">
        <v>5238.22</v>
      </c>
      <c r="F19" s="223"/>
    </row>
    <row r="20" spans="1:6" s="191" customFormat="1" x14ac:dyDescent="0.25">
      <c r="A20" s="220">
        <v>9</v>
      </c>
      <c r="B20" s="187" t="s">
        <v>2073</v>
      </c>
      <c r="C20" s="221">
        <v>0.55130000000000001</v>
      </c>
      <c r="D20" s="189">
        <v>5389.965673802395</v>
      </c>
      <c r="E20" s="222">
        <v>6467.96</v>
      </c>
      <c r="F20" s="223"/>
    </row>
    <row r="21" spans="1:6" s="176" customFormat="1" x14ac:dyDescent="0.25">
      <c r="A21" s="225"/>
      <c r="B21" s="194" t="s">
        <v>1534</v>
      </c>
      <c r="C21" s="226">
        <v>0.54</v>
      </c>
      <c r="D21" s="196">
        <v>5279.4875092568354</v>
      </c>
      <c r="E21" s="227">
        <v>6335.39</v>
      </c>
      <c r="F21" s="228"/>
    </row>
    <row r="22" spans="1:6" s="176" customFormat="1" x14ac:dyDescent="0.25">
      <c r="A22" s="225"/>
      <c r="B22" s="194" t="s">
        <v>1535</v>
      </c>
      <c r="C22" s="226">
        <v>0.52</v>
      </c>
      <c r="D22" s="196">
        <v>5083.950934839916</v>
      </c>
      <c r="E22" s="227">
        <v>6100.74</v>
      </c>
      <c r="F22" s="228"/>
    </row>
    <row r="23" spans="1:6" s="176" customFormat="1" x14ac:dyDescent="0.25">
      <c r="A23" s="225"/>
      <c r="B23" s="194" t="s">
        <v>1536</v>
      </c>
      <c r="C23" s="226">
        <v>0.5</v>
      </c>
      <c r="D23" s="196">
        <v>4888.4143604229957</v>
      </c>
      <c r="E23" s="227">
        <v>5866.1</v>
      </c>
      <c r="F23" s="228"/>
    </row>
    <row r="24" spans="1:6" s="176" customFormat="1" x14ac:dyDescent="0.25">
      <c r="A24" s="225"/>
      <c r="B24" s="194" t="s">
        <v>1537</v>
      </c>
      <c r="C24" s="226">
        <v>0.48</v>
      </c>
      <c r="D24" s="196">
        <v>4692.8777860060754</v>
      </c>
      <c r="E24" s="227">
        <v>5631.45</v>
      </c>
      <c r="F24" s="228"/>
    </row>
    <row r="25" spans="1:6" s="176" customFormat="1" x14ac:dyDescent="0.25">
      <c r="A25" s="225"/>
      <c r="B25" s="194" t="s">
        <v>1538</v>
      </c>
      <c r="C25" s="226">
        <v>0.46</v>
      </c>
      <c r="D25" s="196">
        <v>4497.341211589156</v>
      </c>
      <c r="E25" s="227">
        <v>5396.81</v>
      </c>
      <c r="F25" s="228"/>
    </row>
    <row r="26" spans="1:6" s="191" customFormat="1" x14ac:dyDescent="0.25">
      <c r="A26" s="187">
        <v>10</v>
      </c>
      <c r="B26" s="187" t="s">
        <v>2074</v>
      </c>
      <c r="C26" s="221">
        <v>0.55130000000000001</v>
      </c>
      <c r="D26" s="189">
        <v>5389.965673802395</v>
      </c>
      <c r="E26" s="222">
        <v>6467.96</v>
      </c>
      <c r="F26" s="223"/>
    </row>
    <row r="27" spans="1:6" s="176" customFormat="1" x14ac:dyDescent="0.25">
      <c r="A27" s="225"/>
      <c r="B27" s="194" t="s">
        <v>1539</v>
      </c>
      <c r="C27" s="226">
        <v>0.54</v>
      </c>
      <c r="D27" s="196">
        <v>5279.4875092568354</v>
      </c>
      <c r="E27" s="227">
        <v>6335.39</v>
      </c>
      <c r="F27" s="228"/>
    </row>
    <row r="28" spans="1:6" s="176" customFormat="1" x14ac:dyDescent="0.25">
      <c r="A28" s="225"/>
      <c r="B28" s="194" t="s">
        <v>1540</v>
      </c>
      <c r="C28" s="226">
        <v>0.52</v>
      </c>
      <c r="D28" s="196">
        <v>5083.950934839916</v>
      </c>
      <c r="E28" s="227">
        <v>6100.74</v>
      </c>
      <c r="F28" s="228"/>
    </row>
    <row r="29" spans="1:6" s="176" customFormat="1" x14ac:dyDescent="0.25">
      <c r="A29" s="225"/>
      <c r="B29" s="194" t="s">
        <v>1541</v>
      </c>
      <c r="C29" s="226">
        <v>0.5</v>
      </c>
      <c r="D29" s="196">
        <v>4888.4143604229957</v>
      </c>
      <c r="E29" s="227">
        <v>5866.1</v>
      </c>
      <c r="F29" s="228"/>
    </row>
    <row r="30" spans="1:6" s="176" customFormat="1" x14ac:dyDescent="0.25">
      <c r="A30" s="225"/>
      <c r="B30" s="194" t="s">
        <v>1542</v>
      </c>
      <c r="C30" s="226">
        <v>0.48</v>
      </c>
      <c r="D30" s="196">
        <v>4692.8777860060754</v>
      </c>
      <c r="E30" s="227">
        <v>5631.45</v>
      </c>
      <c r="F30" s="228"/>
    </row>
    <row r="31" spans="1:6" s="176" customFormat="1" x14ac:dyDescent="0.25">
      <c r="A31" s="225"/>
      <c r="B31" s="194" t="s">
        <v>1543</v>
      </c>
      <c r="C31" s="226">
        <v>0.46</v>
      </c>
      <c r="D31" s="196">
        <v>4497.341211589156</v>
      </c>
      <c r="E31" s="227">
        <v>5396.81</v>
      </c>
      <c r="F31" s="228"/>
    </row>
    <row r="32" spans="1:6" s="191" customFormat="1" x14ac:dyDescent="0.25">
      <c r="A32" s="220">
        <v>11</v>
      </c>
      <c r="B32" s="187" t="s">
        <v>2075</v>
      </c>
      <c r="C32" s="221">
        <v>0.55130000000000001</v>
      </c>
      <c r="D32" s="189">
        <v>5557.6516335023953</v>
      </c>
      <c r="E32" s="222">
        <v>6669.18</v>
      </c>
      <c r="F32" s="223"/>
    </row>
    <row r="33" spans="1:6" s="176" customFormat="1" x14ac:dyDescent="0.25">
      <c r="A33" s="225"/>
      <c r="B33" s="194" t="s">
        <v>1544</v>
      </c>
      <c r="C33" s="226">
        <v>0.54</v>
      </c>
      <c r="D33" s="196">
        <v>5443.7364086546222</v>
      </c>
      <c r="E33" s="227">
        <v>6532.48</v>
      </c>
      <c r="F33" s="228"/>
    </row>
    <row r="34" spans="1:6" s="176" customFormat="1" x14ac:dyDescent="0.25">
      <c r="A34" s="225"/>
      <c r="B34" s="194" t="s">
        <v>1545</v>
      </c>
      <c r="C34" s="226">
        <v>0.52</v>
      </c>
      <c r="D34" s="196">
        <v>5242.1165416674139</v>
      </c>
      <c r="E34" s="227">
        <v>6290.54</v>
      </c>
      <c r="F34" s="228"/>
    </row>
    <row r="35" spans="1:6" s="176" customFormat="1" x14ac:dyDescent="0.25">
      <c r="A35" s="225"/>
      <c r="B35" s="194" t="s">
        <v>1546</v>
      </c>
      <c r="C35" s="226">
        <v>0.5</v>
      </c>
      <c r="D35" s="196">
        <v>5040.4966746802056</v>
      </c>
      <c r="E35" s="227">
        <v>6048.6</v>
      </c>
      <c r="F35" s="228"/>
    </row>
    <row r="36" spans="1:6" s="176" customFormat="1" x14ac:dyDescent="0.25">
      <c r="A36" s="225"/>
      <c r="B36" s="194" t="s">
        <v>1547</v>
      </c>
      <c r="C36" s="226">
        <v>0.48</v>
      </c>
      <c r="D36" s="196">
        <v>4838.8768076929973</v>
      </c>
      <c r="E36" s="227">
        <v>5806.65</v>
      </c>
      <c r="F36" s="228"/>
    </row>
    <row r="37" spans="1:6" s="176" customFormat="1" x14ac:dyDescent="0.25">
      <c r="A37" s="225"/>
      <c r="B37" s="194" t="s">
        <v>1548</v>
      </c>
      <c r="C37" s="226">
        <v>0.46</v>
      </c>
      <c r="D37" s="196">
        <v>4637.256940705789</v>
      </c>
      <c r="E37" s="227">
        <v>5564.71</v>
      </c>
      <c r="F37" s="228"/>
    </row>
    <row r="38" spans="1:6" s="191" customFormat="1" x14ac:dyDescent="0.25">
      <c r="A38" s="187">
        <v>12</v>
      </c>
      <c r="B38" s="187" t="s">
        <v>2076</v>
      </c>
      <c r="C38" s="221">
        <v>0.55130000000000001</v>
      </c>
      <c r="D38" s="189">
        <v>5557.6516335023953</v>
      </c>
      <c r="E38" s="222">
        <v>6669.18</v>
      </c>
      <c r="F38" s="223"/>
    </row>
    <row r="39" spans="1:6" s="176" customFormat="1" x14ac:dyDescent="0.25">
      <c r="A39" s="225"/>
      <c r="B39" s="194" t="s">
        <v>1549</v>
      </c>
      <c r="C39" s="226">
        <v>0.54</v>
      </c>
      <c r="D39" s="196">
        <v>5443.7364086546222</v>
      </c>
      <c r="E39" s="227">
        <v>6532.48</v>
      </c>
      <c r="F39" s="228"/>
    </row>
    <row r="40" spans="1:6" s="176" customFormat="1" x14ac:dyDescent="0.25">
      <c r="A40" s="225"/>
      <c r="B40" s="194" t="s">
        <v>1550</v>
      </c>
      <c r="C40" s="226">
        <v>0.52</v>
      </c>
      <c r="D40" s="196">
        <v>5242.1165416674139</v>
      </c>
      <c r="E40" s="227">
        <v>6290.54</v>
      </c>
      <c r="F40" s="228"/>
    </row>
    <row r="41" spans="1:6" s="176" customFormat="1" x14ac:dyDescent="0.25">
      <c r="A41" s="225"/>
      <c r="B41" s="194" t="s">
        <v>1551</v>
      </c>
      <c r="C41" s="226">
        <v>0.5</v>
      </c>
      <c r="D41" s="196">
        <v>5040.4966746802056</v>
      </c>
      <c r="E41" s="227">
        <v>6048.6</v>
      </c>
      <c r="F41" s="228"/>
    </row>
    <row r="42" spans="1:6" s="176" customFormat="1" x14ac:dyDescent="0.25">
      <c r="A42" s="225"/>
      <c r="B42" s="194" t="s">
        <v>1552</v>
      </c>
      <c r="C42" s="226">
        <v>0.48</v>
      </c>
      <c r="D42" s="196">
        <v>4838.8768076929973</v>
      </c>
      <c r="E42" s="227">
        <v>5806.65</v>
      </c>
      <c r="F42" s="228"/>
    </row>
    <row r="43" spans="1:6" s="176" customFormat="1" x14ac:dyDescent="0.25">
      <c r="A43" s="225"/>
      <c r="B43" s="194" t="s">
        <v>1553</v>
      </c>
      <c r="C43" s="226">
        <v>0.46</v>
      </c>
      <c r="D43" s="196">
        <v>4637.256940705789</v>
      </c>
      <c r="E43" s="227">
        <v>5564.71</v>
      </c>
      <c r="F43" s="228"/>
    </row>
    <row r="44" spans="1:6" s="191" customFormat="1" x14ac:dyDescent="0.25">
      <c r="A44" s="220">
        <v>13</v>
      </c>
      <c r="B44" s="187" t="s">
        <v>2077</v>
      </c>
      <c r="C44" s="221">
        <v>0.55130000000000001</v>
      </c>
      <c r="D44" s="189">
        <v>5389.965673802395</v>
      </c>
      <c r="E44" s="222">
        <v>6467.96</v>
      </c>
      <c r="F44" s="223"/>
    </row>
    <row r="45" spans="1:6" s="176" customFormat="1" x14ac:dyDescent="0.25">
      <c r="A45" s="225"/>
      <c r="B45" s="194" t="s">
        <v>1554</v>
      </c>
      <c r="C45" s="226">
        <v>0.54</v>
      </c>
      <c r="D45" s="196">
        <v>5279.4875092568354</v>
      </c>
      <c r="E45" s="227">
        <v>6335.39</v>
      </c>
      <c r="F45" s="228"/>
    </row>
    <row r="46" spans="1:6" s="176" customFormat="1" x14ac:dyDescent="0.25">
      <c r="A46" s="225"/>
      <c r="B46" s="194" t="s">
        <v>1555</v>
      </c>
      <c r="C46" s="226">
        <v>0.52</v>
      </c>
      <c r="D46" s="196">
        <v>5083.950934839916</v>
      </c>
      <c r="E46" s="227">
        <v>6100.74</v>
      </c>
      <c r="F46" s="228"/>
    </row>
    <row r="47" spans="1:6" s="176" customFormat="1" x14ac:dyDescent="0.25">
      <c r="A47" s="225"/>
      <c r="B47" s="194" t="s">
        <v>1556</v>
      </c>
      <c r="C47" s="226">
        <v>0.5</v>
      </c>
      <c r="D47" s="196">
        <v>4888.4143604229957</v>
      </c>
      <c r="E47" s="227">
        <v>5866.1</v>
      </c>
      <c r="F47" s="228"/>
    </row>
    <row r="48" spans="1:6" s="176" customFormat="1" x14ac:dyDescent="0.25">
      <c r="A48" s="225"/>
      <c r="B48" s="194" t="s">
        <v>1557</v>
      </c>
      <c r="C48" s="226">
        <v>0.48</v>
      </c>
      <c r="D48" s="196">
        <v>4692.8777860060754</v>
      </c>
      <c r="E48" s="227">
        <v>5631.45</v>
      </c>
      <c r="F48" s="228"/>
    </row>
    <row r="49" spans="1:6" s="176" customFormat="1" x14ac:dyDescent="0.25">
      <c r="A49" s="225"/>
      <c r="B49" s="194" t="s">
        <v>1558</v>
      </c>
      <c r="C49" s="226">
        <v>0.46</v>
      </c>
      <c r="D49" s="196">
        <v>4497.341211589156</v>
      </c>
      <c r="E49" s="227">
        <v>5396.81</v>
      </c>
      <c r="F49" s="228"/>
    </row>
    <row r="50" spans="1:6" s="191" customFormat="1" x14ac:dyDescent="0.25">
      <c r="A50" s="187">
        <v>14</v>
      </c>
      <c r="B50" s="187" t="s">
        <v>2078</v>
      </c>
      <c r="C50" s="221">
        <v>0.55130000000000001</v>
      </c>
      <c r="D50" s="189">
        <v>5389.965673802395</v>
      </c>
      <c r="E50" s="222">
        <v>6467.96</v>
      </c>
      <c r="F50" s="223"/>
    </row>
    <row r="51" spans="1:6" s="176" customFormat="1" x14ac:dyDescent="0.25">
      <c r="A51" s="225"/>
      <c r="B51" s="194" t="s">
        <v>1559</v>
      </c>
      <c r="C51" s="226">
        <v>0.54</v>
      </c>
      <c r="D51" s="196">
        <v>5279.4875092568354</v>
      </c>
      <c r="E51" s="227">
        <v>6335.39</v>
      </c>
      <c r="F51" s="228"/>
    </row>
    <row r="52" spans="1:6" s="176" customFormat="1" x14ac:dyDescent="0.25">
      <c r="A52" s="225"/>
      <c r="B52" s="194" t="s">
        <v>1560</v>
      </c>
      <c r="C52" s="226">
        <v>0.52</v>
      </c>
      <c r="D52" s="196">
        <v>5083.950934839916</v>
      </c>
      <c r="E52" s="227">
        <v>6100.74</v>
      </c>
      <c r="F52" s="228"/>
    </row>
    <row r="53" spans="1:6" s="176" customFormat="1" x14ac:dyDescent="0.25">
      <c r="A53" s="225"/>
      <c r="B53" s="194" t="s">
        <v>1561</v>
      </c>
      <c r="C53" s="226">
        <v>0.5</v>
      </c>
      <c r="D53" s="196">
        <v>4888.4143604229957</v>
      </c>
      <c r="E53" s="227">
        <v>5866.1</v>
      </c>
      <c r="F53" s="228"/>
    </row>
    <row r="54" spans="1:6" s="176" customFormat="1" x14ac:dyDescent="0.25">
      <c r="A54" s="225"/>
      <c r="B54" s="194" t="s">
        <v>1562</v>
      </c>
      <c r="C54" s="226">
        <v>0.48</v>
      </c>
      <c r="D54" s="196">
        <v>4692.8777860060754</v>
      </c>
      <c r="E54" s="227">
        <v>5631.45</v>
      </c>
      <c r="F54" s="228"/>
    </row>
    <row r="55" spans="1:6" s="176" customFormat="1" x14ac:dyDescent="0.25">
      <c r="A55" s="225"/>
      <c r="B55" s="194" t="s">
        <v>1563</v>
      </c>
      <c r="C55" s="226">
        <v>0.46</v>
      </c>
      <c r="D55" s="196">
        <v>4497.341211589156</v>
      </c>
      <c r="E55" s="227">
        <v>5396.81</v>
      </c>
      <c r="F55" s="228"/>
    </row>
    <row r="56" spans="1:6" s="191" customFormat="1" x14ac:dyDescent="0.25">
      <c r="A56" s="220">
        <v>15</v>
      </c>
      <c r="B56" s="187" t="s">
        <v>2079</v>
      </c>
      <c r="C56" s="221">
        <v>0.55130000000000001</v>
      </c>
      <c r="D56" s="189">
        <v>5389.965673802395</v>
      </c>
      <c r="E56" s="222">
        <v>6467.96</v>
      </c>
      <c r="F56" s="223"/>
    </row>
    <row r="57" spans="1:6" s="176" customFormat="1" x14ac:dyDescent="0.25">
      <c r="A57" s="225"/>
      <c r="B57" s="194" t="s">
        <v>2080</v>
      </c>
      <c r="C57" s="226">
        <v>0.54</v>
      </c>
      <c r="D57" s="196">
        <v>5279.4875092568354</v>
      </c>
      <c r="E57" s="227">
        <v>6335.39</v>
      </c>
      <c r="F57" s="228"/>
    </row>
    <row r="58" spans="1:6" s="176" customFormat="1" x14ac:dyDescent="0.25">
      <c r="A58" s="225"/>
      <c r="B58" s="194" t="s">
        <v>2081</v>
      </c>
      <c r="C58" s="226">
        <v>0.52</v>
      </c>
      <c r="D58" s="196">
        <v>5083.950934839916</v>
      </c>
      <c r="E58" s="227">
        <v>6100.74</v>
      </c>
      <c r="F58" s="228"/>
    </row>
    <row r="59" spans="1:6" s="176" customFormat="1" x14ac:dyDescent="0.25">
      <c r="A59" s="225"/>
      <c r="B59" s="194" t="s">
        <v>2082</v>
      </c>
      <c r="C59" s="226">
        <v>0.5</v>
      </c>
      <c r="D59" s="196">
        <v>4888.4143604229957</v>
      </c>
      <c r="E59" s="227">
        <v>5866.1</v>
      </c>
      <c r="F59" s="228"/>
    </row>
    <row r="60" spans="1:6" s="176" customFormat="1" x14ac:dyDescent="0.25">
      <c r="A60" s="225"/>
      <c r="B60" s="194" t="s">
        <v>2083</v>
      </c>
      <c r="C60" s="226">
        <v>0.48</v>
      </c>
      <c r="D60" s="196">
        <v>4692.8777860060754</v>
      </c>
      <c r="E60" s="227">
        <v>5631.45</v>
      </c>
      <c r="F60" s="228"/>
    </row>
    <row r="61" spans="1:6" s="176" customFormat="1" x14ac:dyDescent="0.25">
      <c r="A61" s="225"/>
      <c r="B61" s="194" t="s">
        <v>2084</v>
      </c>
      <c r="C61" s="226">
        <v>0.46</v>
      </c>
      <c r="D61" s="196">
        <v>4497.341211589156</v>
      </c>
      <c r="E61" s="227">
        <v>5396.81</v>
      </c>
      <c r="F61" s="228"/>
    </row>
    <row r="62" spans="1:6" s="191" customFormat="1" x14ac:dyDescent="0.25">
      <c r="A62" s="187">
        <v>16</v>
      </c>
      <c r="B62" s="187" t="s">
        <v>2085</v>
      </c>
      <c r="C62" s="221">
        <v>0.55130000000000001</v>
      </c>
      <c r="D62" s="189">
        <v>5389.965673802395</v>
      </c>
      <c r="E62" s="222">
        <v>6467.96</v>
      </c>
      <c r="F62" s="223"/>
    </row>
    <row r="63" spans="1:6" s="176" customFormat="1" x14ac:dyDescent="0.25">
      <c r="A63" s="225"/>
      <c r="B63" s="194" t="s">
        <v>2086</v>
      </c>
      <c r="C63" s="226">
        <v>0.54</v>
      </c>
      <c r="D63" s="196">
        <v>5279.4875092568354</v>
      </c>
      <c r="E63" s="227">
        <v>6335.39</v>
      </c>
      <c r="F63" s="228"/>
    </row>
    <row r="64" spans="1:6" s="176" customFormat="1" x14ac:dyDescent="0.25">
      <c r="A64" s="225"/>
      <c r="B64" s="194" t="s">
        <v>2087</v>
      </c>
      <c r="C64" s="226">
        <v>0.52</v>
      </c>
      <c r="D64" s="196">
        <v>5083.950934839916</v>
      </c>
      <c r="E64" s="227">
        <v>6100.74</v>
      </c>
      <c r="F64" s="228"/>
    </row>
    <row r="65" spans="1:6" s="176" customFormat="1" x14ac:dyDescent="0.25">
      <c r="A65" s="225"/>
      <c r="B65" s="194" t="s">
        <v>2088</v>
      </c>
      <c r="C65" s="226">
        <v>0.5</v>
      </c>
      <c r="D65" s="196">
        <v>4888.4143604229957</v>
      </c>
      <c r="E65" s="227">
        <v>5866.1</v>
      </c>
      <c r="F65" s="228"/>
    </row>
    <row r="66" spans="1:6" s="176" customFormat="1" x14ac:dyDescent="0.25">
      <c r="A66" s="225"/>
      <c r="B66" s="194" t="s">
        <v>2089</v>
      </c>
      <c r="C66" s="226">
        <v>0.48</v>
      </c>
      <c r="D66" s="196">
        <v>4692.8777860060754</v>
      </c>
      <c r="E66" s="227">
        <v>5631.45</v>
      </c>
      <c r="F66" s="228"/>
    </row>
    <row r="67" spans="1:6" s="176" customFormat="1" x14ac:dyDescent="0.25">
      <c r="A67" s="225"/>
      <c r="B67" s="194" t="s">
        <v>2090</v>
      </c>
      <c r="C67" s="226">
        <v>0.46</v>
      </c>
      <c r="D67" s="196">
        <v>4497.341211589156</v>
      </c>
      <c r="E67" s="227">
        <v>5396.81</v>
      </c>
      <c r="F67" s="228"/>
    </row>
    <row r="68" spans="1:6" s="191" customFormat="1" x14ac:dyDescent="0.25">
      <c r="A68" s="220">
        <v>17</v>
      </c>
      <c r="B68" s="187" t="s">
        <v>2091</v>
      </c>
      <c r="C68" s="221">
        <v>0.6623</v>
      </c>
      <c r="D68" s="189">
        <v>6582.4379336259335</v>
      </c>
      <c r="E68" s="222">
        <v>7898.93</v>
      </c>
      <c r="F68" s="223"/>
    </row>
    <row r="69" spans="1:6" s="176" customFormat="1" x14ac:dyDescent="0.25">
      <c r="A69" s="225"/>
      <c r="B69" s="194" t="s">
        <v>1564</v>
      </c>
      <c r="C69" s="226">
        <v>0.65</v>
      </c>
      <c r="D69" s="196">
        <v>6460.1912378934876</v>
      </c>
      <c r="E69" s="227">
        <v>7752.23</v>
      </c>
      <c r="F69" s="228"/>
    </row>
    <row r="70" spans="1:6" s="176" customFormat="1" x14ac:dyDescent="0.25">
      <c r="A70" s="225"/>
      <c r="B70" s="194" t="s">
        <v>1565</v>
      </c>
      <c r="C70" s="226">
        <v>0.63</v>
      </c>
      <c r="D70" s="196">
        <v>6261.41612288138</v>
      </c>
      <c r="E70" s="227">
        <v>7513.7</v>
      </c>
      <c r="F70" s="228"/>
    </row>
    <row r="71" spans="1:6" s="176" customFormat="1" x14ac:dyDescent="0.25">
      <c r="A71" s="225"/>
      <c r="B71" s="194" t="s">
        <v>1566</v>
      </c>
      <c r="C71" s="226">
        <v>0.61</v>
      </c>
      <c r="D71" s="196">
        <v>6062.6410078692725</v>
      </c>
      <c r="E71" s="227">
        <v>7275.17</v>
      </c>
      <c r="F71" s="228"/>
    </row>
    <row r="72" spans="1:6" s="176" customFormat="1" x14ac:dyDescent="0.25">
      <c r="A72" s="225"/>
      <c r="B72" s="194" t="s">
        <v>1567</v>
      </c>
      <c r="C72" s="226">
        <v>0.59</v>
      </c>
      <c r="D72" s="196">
        <v>5863.8658928571649</v>
      </c>
      <c r="E72" s="227">
        <v>7036.64</v>
      </c>
      <c r="F72" s="228"/>
    </row>
    <row r="73" spans="1:6" s="176" customFormat="1" x14ac:dyDescent="0.25">
      <c r="A73" s="225"/>
      <c r="B73" s="194" t="s">
        <v>1568</v>
      </c>
      <c r="C73" s="226">
        <v>0.56999999999999995</v>
      </c>
      <c r="D73" s="196">
        <v>5665.0907778450573</v>
      </c>
      <c r="E73" s="227">
        <v>6798.11</v>
      </c>
      <c r="F73" s="228"/>
    </row>
    <row r="74" spans="1:6" s="191" customFormat="1" x14ac:dyDescent="0.25">
      <c r="A74" s="187">
        <v>18</v>
      </c>
      <c r="B74" s="187" t="s">
        <v>2092</v>
      </c>
      <c r="C74" s="221">
        <v>0.6623</v>
      </c>
      <c r="D74" s="189">
        <v>6615.2455114390841</v>
      </c>
      <c r="E74" s="222">
        <v>7938.29</v>
      </c>
      <c r="F74" s="223"/>
    </row>
    <row r="75" spans="1:6" s="176" customFormat="1" x14ac:dyDescent="0.25">
      <c r="A75" s="225"/>
      <c r="B75" s="194" t="s">
        <v>1569</v>
      </c>
      <c r="C75" s="226">
        <v>0.65</v>
      </c>
      <c r="D75" s="196">
        <v>6492.3895250421328</v>
      </c>
      <c r="E75" s="227">
        <v>7790.87</v>
      </c>
      <c r="F75" s="228"/>
    </row>
    <row r="76" spans="1:6" s="176" customFormat="1" x14ac:dyDescent="0.25">
      <c r="A76" s="225"/>
      <c r="B76" s="194" t="s">
        <v>1570</v>
      </c>
      <c r="C76" s="226">
        <v>0.63</v>
      </c>
      <c r="D76" s="196">
        <v>6292.6236935023744</v>
      </c>
      <c r="E76" s="227">
        <v>7551.15</v>
      </c>
      <c r="F76" s="228"/>
    </row>
    <row r="77" spans="1:6" s="176" customFormat="1" x14ac:dyDescent="0.25">
      <c r="A77" s="225"/>
      <c r="B77" s="194" t="s">
        <v>1571</v>
      </c>
      <c r="C77" s="226">
        <v>0.61</v>
      </c>
      <c r="D77" s="196">
        <v>6092.8578619626169</v>
      </c>
      <c r="E77" s="227">
        <v>7311.43</v>
      </c>
      <c r="F77" s="228"/>
    </row>
    <row r="78" spans="1:6" s="176" customFormat="1" x14ac:dyDescent="0.25">
      <c r="A78" s="225"/>
      <c r="B78" s="194" t="s">
        <v>1572</v>
      </c>
      <c r="C78" s="226">
        <v>0.59</v>
      </c>
      <c r="D78" s="196">
        <v>5893.0920304228584</v>
      </c>
      <c r="E78" s="227">
        <v>7071.71</v>
      </c>
      <c r="F78" s="228"/>
    </row>
    <row r="79" spans="1:6" s="176" customFormat="1" x14ac:dyDescent="0.25">
      <c r="A79" s="225"/>
      <c r="B79" s="194" t="s">
        <v>1573</v>
      </c>
      <c r="C79" s="226">
        <v>0.56999999999999995</v>
      </c>
      <c r="D79" s="196">
        <v>5693.3261988831009</v>
      </c>
      <c r="E79" s="227">
        <v>6831.99</v>
      </c>
      <c r="F79" s="228"/>
    </row>
    <row r="80" spans="1:6" s="191" customFormat="1" x14ac:dyDescent="0.25">
      <c r="A80" s="220">
        <v>19</v>
      </c>
      <c r="B80" s="187" t="s">
        <v>2093</v>
      </c>
      <c r="C80" s="221">
        <v>0.6623</v>
      </c>
      <c r="D80" s="189">
        <v>6866.7744509890836</v>
      </c>
      <c r="E80" s="222">
        <v>8240.1299999999992</v>
      </c>
      <c r="F80" s="223"/>
    </row>
    <row r="81" spans="1:6" s="176" customFormat="1" x14ac:dyDescent="0.25">
      <c r="A81" s="225"/>
      <c r="B81" s="194" t="s">
        <v>1574</v>
      </c>
      <c r="C81" s="226">
        <v>0.65</v>
      </c>
      <c r="D81" s="196">
        <v>6739.247158603207</v>
      </c>
      <c r="E81" s="227">
        <v>8087.1</v>
      </c>
      <c r="F81" s="228"/>
    </row>
    <row r="82" spans="1:6" s="176" customFormat="1" x14ac:dyDescent="0.25">
      <c r="A82" s="225"/>
      <c r="B82" s="194" t="s">
        <v>1575</v>
      </c>
      <c r="C82" s="226">
        <v>0.63</v>
      </c>
      <c r="D82" s="196">
        <v>6531.8857075692622</v>
      </c>
      <c r="E82" s="227">
        <v>7838.26</v>
      </c>
      <c r="F82" s="228"/>
    </row>
    <row r="83" spans="1:6" s="176" customFormat="1" x14ac:dyDescent="0.25">
      <c r="A83" s="225"/>
      <c r="B83" s="194" t="s">
        <v>1576</v>
      </c>
      <c r="C83" s="226">
        <v>0.61</v>
      </c>
      <c r="D83" s="196">
        <v>6324.5242565353174</v>
      </c>
      <c r="E83" s="227">
        <v>7589.43</v>
      </c>
      <c r="F83" s="228"/>
    </row>
    <row r="84" spans="1:6" s="176" customFormat="1" x14ac:dyDescent="0.25">
      <c r="A84" s="225"/>
      <c r="B84" s="194" t="s">
        <v>1577</v>
      </c>
      <c r="C84" s="226">
        <v>0.59</v>
      </c>
      <c r="D84" s="196">
        <v>6117.1628055013725</v>
      </c>
      <c r="E84" s="227">
        <v>7340.6</v>
      </c>
      <c r="F84" s="228"/>
    </row>
    <row r="85" spans="1:6" s="176" customFormat="1" x14ac:dyDescent="0.25">
      <c r="A85" s="225"/>
      <c r="B85" s="194" t="s">
        <v>1578</v>
      </c>
      <c r="C85" s="226">
        <v>0.56999999999999995</v>
      </c>
      <c r="D85" s="196">
        <v>5909.8013544674268</v>
      </c>
      <c r="E85" s="227">
        <v>7091.76</v>
      </c>
      <c r="F85" s="228"/>
    </row>
    <row r="86" spans="1:6" s="191" customFormat="1" x14ac:dyDescent="0.25">
      <c r="A86" s="187">
        <v>20</v>
      </c>
      <c r="B86" s="187" t="s">
        <v>2094</v>
      </c>
      <c r="C86" s="221">
        <v>0.6623</v>
      </c>
      <c r="D86" s="189">
        <v>7068.1798699765841</v>
      </c>
      <c r="E86" s="222">
        <v>8481.82</v>
      </c>
      <c r="F86" s="223"/>
    </row>
    <row r="87" spans="1:6" s="176" customFormat="1" x14ac:dyDescent="0.25">
      <c r="A87" s="225"/>
      <c r="B87" s="194" t="s">
        <v>1579</v>
      </c>
      <c r="C87" s="226">
        <v>0.65</v>
      </c>
      <c r="D87" s="196">
        <v>6936.9121477952285</v>
      </c>
      <c r="E87" s="227">
        <v>8324.2900000000009</v>
      </c>
      <c r="F87" s="228"/>
    </row>
    <row r="88" spans="1:6" s="176" customFormat="1" x14ac:dyDescent="0.25">
      <c r="A88" s="225"/>
      <c r="B88" s="194" t="s">
        <v>1580</v>
      </c>
      <c r="C88" s="226">
        <v>0.63</v>
      </c>
      <c r="D88" s="196">
        <v>6723.4686970938365</v>
      </c>
      <c r="E88" s="227">
        <v>8068.16</v>
      </c>
      <c r="F88" s="228"/>
    </row>
    <row r="89" spans="1:6" s="176" customFormat="1" x14ac:dyDescent="0.25">
      <c r="A89" s="225"/>
      <c r="B89" s="194" t="s">
        <v>1581</v>
      </c>
      <c r="C89" s="226">
        <v>0.61</v>
      </c>
      <c r="D89" s="196">
        <v>6510.0252463924444</v>
      </c>
      <c r="E89" s="227">
        <v>7812.03</v>
      </c>
      <c r="F89" s="228"/>
    </row>
    <row r="90" spans="1:6" s="176" customFormat="1" x14ac:dyDescent="0.25">
      <c r="A90" s="225"/>
      <c r="B90" s="194" t="s">
        <v>1582</v>
      </c>
      <c r="C90" s="226">
        <v>0.59</v>
      </c>
      <c r="D90" s="196">
        <v>6296.5817956910523</v>
      </c>
      <c r="E90" s="227">
        <v>7555.9</v>
      </c>
      <c r="F90" s="228"/>
    </row>
    <row r="91" spans="1:6" s="176" customFormat="1" x14ac:dyDescent="0.25">
      <c r="A91" s="225"/>
      <c r="B91" s="194" t="s">
        <v>1583</v>
      </c>
      <c r="C91" s="226">
        <v>0.56999999999999995</v>
      </c>
      <c r="D91" s="196">
        <v>6083.1383449896612</v>
      </c>
      <c r="E91" s="227">
        <v>7299.77</v>
      </c>
      <c r="F91" s="228"/>
    </row>
    <row r="92" spans="1:6" s="191" customFormat="1" x14ac:dyDescent="0.25">
      <c r="A92" s="220">
        <v>21</v>
      </c>
      <c r="B92" s="187" t="s">
        <v>2095</v>
      </c>
      <c r="C92" s="221">
        <v>0.6623</v>
      </c>
      <c r="D92" s="189">
        <v>6414.7514291890839</v>
      </c>
      <c r="E92" s="222">
        <v>7697.7</v>
      </c>
      <c r="F92" s="223"/>
    </row>
    <row r="93" spans="1:6" s="176" customFormat="1" x14ac:dyDescent="0.25">
      <c r="A93" s="225"/>
      <c r="B93" s="194" t="s">
        <v>1584</v>
      </c>
      <c r="C93" s="226">
        <v>0.65</v>
      </c>
      <c r="D93" s="196">
        <v>6295.618947565913</v>
      </c>
      <c r="E93" s="227">
        <v>7554.74</v>
      </c>
      <c r="F93" s="228"/>
    </row>
    <row r="94" spans="1:6" s="176" customFormat="1" x14ac:dyDescent="0.25">
      <c r="A94" s="225"/>
      <c r="B94" s="194" t="s">
        <v>1585</v>
      </c>
      <c r="C94" s="226">
        <v>0.63</v>
      </c>
      <c r="D94" s="196">
        <v>6101.9075953331158</v>
      </c>
      <c r="E94" s="227">
        <v>7322.29</v>
      </c>
      <c r="F94" s="228"/>
    </row>
    <row r="95" spans="1:6" s="176" customFormat="1" x14ac:dyDescent="0.25">
      <c r="A95" s="225"/>
      <c r="B95" s="194" t="s">
        <v>1586</v>
      </c>
      <c r="C95" s="226">
        <v>0.61</v>
      </c>
      <c r="D95" s="196">
        <v>5908.1962431003185</v>
      </c>
      <c r="E95" s="227">
        <v>7089.84</v>
      </c>
      <c r="F95" s="228"/>
    </row>
    <row r="96" spans="1:6" s="176" customFormat="1" x14ac:dyDescent="0.25">
      <c r="A96" s="225"/>
      <c r="B96" s="194" t="s">
        <v>1587</v>
      </c>
      <c r="C96" s="226">
        <v>0.59</v>
      </c>
      <c r="D96" s="196">
        <v>5714.4848908675212</v>
      </c>
      <c r="E96" s="227">
        <v>6857.38</v>
      </c>
      <c r="F96" s="228"/>
    </row>
    <row r="97" spans="1:6" s="176" customFormat="1" x14ac:dyDescent="0.25">
      <c r="A97" s="225"/>
      <c r="B97" s="194" t="s">
        <v>1588</v>
      </c>
      <c r="C97" s="226">
        <v>0.56999999999999995</v>
      </c>
      <c r="D97" s="196">
        <v>5520.7735386347231</v>
      </c>
      <c r="E97" s="227">
        <v>6624.93</v>
      </c>
      <c r="F97" s="228"/>
    </row>
    <row r="98" spans="1:6" s="191" customFormat="1" x14ac:dyDescent="0.25">
      <c r="A98" s="187">
        <v>22</v>
      </c>
      <c r="B98" s="187" t="s">
        <v>2096</v>
      </c>
      <c r="C98" s="221">
        <v>0.6623</v>
      </c>
      <c r="D98" s="189">
        <v>6414.7514291890839</v>
      </c>
      <c r="E98" s="222">
        <v>7697.7</v>
      </c>
      <c r="F98" s="223"/>
    </row>
    <row r="99" spans="1:6" s="176" customFormat="1" x14ac:dyDescent="0.25">
      <c r="A99" s="225"/>
      <c r="B99" s="194" t="s">
        <v>1589</v>
      </c>
      <c r="C99" s="226">
        <v>0.65</v>
      </c>
      <c r="D99" s="196">
        <v>6295.618947565913</v>
      </c>
      <c r="E99" s="227">
        <v>7554.74</v>
      </c>
      <c r="F99" s="228"/>
    </row>
    <row r="100" spans="1:6" s="176" customFormat="1" x14ac:dyDescent="0.25">
      <c r="A100" s="225"/>
      <c r="B100" s="194" t="s">
        <v>1590</v>
      </c>
      <c r="C100" s="226">
        <v>0.63</v>
      </c>
      <c r="D100" s="196">
        <v>6101.9075953331158</v>
      </c>
      <c r="E100" s="227">
        <v>7322.29</v>
      </c>
      <c r="F100" s="228"/>
    </row>
    <row r="101" spans="1:6" s="176" customFormat="1" x14ac:dyDescent="0.25">
      <c r="A101" s="225"/>
      <c r="B101" s="194" t="s">
        <v>1591</v>
      </c>
      <c r="C101" s="226">
        <v>0.61</v>
      </c>
      <c r="D101" s="196">
        <v>5908.1962431003185</v>
      </c>
      <c r="E101" s="227">
        <v>7089.84</v>
      </c>
      <c r="F101" s="228"/>
    </row>
    <row r="102" spans="1:6" s="176" customFormat="1" x14ac:dyDescent="0.25">
      <c r="A102" s="225"/>
      <c r="B102" s="194" t="s">
        <v>1592</v>
      </c>
      <c r="C102" s="226">
        <v>0.59</v>
      </c>
      <c r="D102" s="196">
        <v>5714.4848908675212</v>
      </c>
      <c r="E102" s="227">
        <v>6857.38</v>
      </c>
      <c r="F102" s="228"/>
    </row>
    <row r="103" spans="1:6" s="176" customFormat="1" x14ac:dyDescent="0.25">
      <c r="A103" s="225"/>
      <c r="B103" s="194" t="s">
        <v>1593</v>
      </c>
      <c r="C103" s="226">
        <v>0.56999999999999995</v>
      </c>
      <c r="D103" s="196">
        <v>5520.7735386347231</v>
      </c>
      <c r="E103" s="227">
        <v>6624.93</v>
      </c>
      <c r="F103" s="228"/>
    </row>
    <row r="104" spans="1:6" s="191" customFormat="1" x14ac:dyDescent="0.25">
      <c r="A104" s="220">
        <v>23</v>
      </c>
      <c r="B104" s="187" t="s">
        <v>2097</v>
      </c>
      <c r="C104" s="221">
        <v>0.6623</v>
      </c>
      <c r="D104" s="189">
        <v>6414.7514291890839</v>
      </c>
      <c r="E104" s="222">
        <v>7697.7</v>
      </c>
      <c r="F104" s="223"/>
    </row>
    <row r="105" spans="1:6" s="176" customFormat="1" x14ac:dyDescent="0.25">
      <c r="A105" s="225"/>
      <c r="B105" s="194" t="s">
        <v>1594</v>
      </c>
      <c r="C105" s="226">
        <v>0.65</v>
      </c>
      <c r="D105" s="196">
        <v>6295.618947565913</v>
      </c>
      <c r="E105" s="227">
        <v>7554.74</v>
      </c>
      <c r="F105" s="228"/>
    </row>
    <row r="106" spans="1:6" s="176" customFormat="1" x14ac:dyDescent="0.25">
      <c r="A106" s="225"/>
      <c r="B106" s="194" t="s">
        <v>1595</v>
      </c>
      <c r="C106" s="226">
        <v>0.63</v>
      </c>
      <c r="D106" s="196">
        <v>6101.9075953331158</v>
      </c>
      <c r="E106" s="227">
        <v>7322.29</v>
      </c>
      <c r="F106" s="228"/>
    </row>
    <row r="107" spans="1:6" s="176" customFormat="1" x14ac:dyDescent="0.25">
      <c r="A107" s="225"/>
      <c r="B107" s="194" t="s">
        <v>1596</v>
      </c>
      <c r="C107" s="226">
        <v>0.61</v>
      </c>
      <c r="D107" s="196">
        <v>5908.1962431003185</v>
      </c>
      <c r="E107" s="227">
        <v>7089.84</v>
      </c>
      <c r="F107" s="228"/>
    </row>
    <row r="108" spans="1:6" s="176" customFormat="1" x14ac:dyDescent="0.25">
      <c r="A108" s="225"/>
      <c r="B108" s="194" t="s">
        <v>1597</v>
      </c>
      <c r="C108" s="226">
        <v>0.59</v>
      </c>
      <c r="D108" s="196">
        <v>5714.4848908675212</v>
      </c>
      <c r="E108" s="227">
        <v>6857.38</v>
      </c>
      <c r="F108" s="228"/>
    </row>
    <row r="109" spans="1:6" s="176" customFormat="1" x14ac:dyDescent="0.25">
      <c r="A109" s="225"/>
      <c r="B109" s="194" t="s">
        <v>1598</v>
      </c>
      <c r="C109" s="226">
        <v>0.56999999999999995</v>
      </c>
      <c r="D109" s="196">
        <v>5520.7735386347231</v>
      </c>
      <c r="E109" s="227">
        <v>6624.93</v>
      </c>
      <c r="F109" s="228"/>
    </row>
    <row r="110" spans="1:6" s="191" customFormat="1" x14ac:dyDescent="0.25">
      <c r="A110" s="187">
        <v>24</v>
      </c>
      <c r="B110" s="187" t="s">
        <v>2098</v>
      </c>
      <c r="C110" s="221">
        <v>0.6623</v>
      </c>
      <c r="D110" s="189">
        <v>6414.7514291890839</v>
      </c>
      <c r="E110" s="222">
        <v>7697.7</v>
      </c>
      <c r="F110" s="223"/>
    </row>
    <row r="111" spans="1:6" s="176" customFormat="1" x14ac:dyDescent="0.25">
      <c r="A111" s="225"/>
      <c r="B111" s="194" t="s">
        <v>1599</v>
      </c>
      <c r="C111" s="226">
        <v>0.65</v>
      </c>
      <c r="D111" s="196">
        <v>6295.618947565913</v>
      </c>
      <c r="E111" s="227">
        <v>7554.74</v>
      </c>
      <c r="F111" s="228"/>
    </row>
    <row r="112" spans="1:6" s="176" customFormat="1" x14ac:dyDescent="0.25">
      <c r="A112" s="225"/>
      <c r="B112" s="194" t="s">
        <v>1600</v>
      </c>
      <c r="C112" s="226">
        <v>0.63</v>
      </c>
      <c r="D112" s="196">
        <v>6101.9075953331158</v>
      </c>
      <c r="E112" s="227">
        <v>7322.29</v>
      </c>
      <c r="F112" s="228"/>
    </row>
    <row r="113" spans="1:6" s="176" customFormat="1" x14ac:dyDescent="0.25">
      <c r="A113" s="225"/>
      <c r="B113" s="194" t="s">
        <v>1601</v>
      </c>
      <c r="C113" s="226">
        <v>0.61</v>
      </c>
      <c r="D113" s="196">
        <v>5908.1962431003185</v>
      </c>
      <c r="E113" s="227">
        <v>7089.84</v>
      </c>
      <c r="F113" s="228"/>
    </row>
    <row r="114" spans="1:6" s="176" customFormat="1" x14ac:dyDescent="0.25">
      <c r="A114" s="225"/>
      <c r="B114" s="194" t="s">
        <v>1602</v>
      </c>
      <c r="C114" s="226">
        <v>0.59</v>
      </c>
      <c r="D114" s="196">
        <v>5714.4848908675212</v>
      </c>
      <c r="E114" s="227">
        <v>6857.38</v>
      </c>
      <c r="F114" s="228"/>
    </row>
    <row r="115" spans="1:6" s="176" customFormat="1" x14ac:dyDescent="0.25">
      <c r="A115" s="225"/>
      <c r="B115" s="194" t="s">
        <v>1603</v>
      </c>
      <c r="C115" s="226">
        <v>0.56999999999999995</v>
      </c>
      <c r="D115" s="196">
        <v>5520.7735386347231</v>
      </c>
      <c r="E115" s="227">
        <v>6624.93</v>
      </c>
      <c r="F115" s="228"/>
    </row>
    <row r="116" spans="1:6" s="191" customFormat="1" x14ac:dyDescent="0.25">
      <c r="A116" s="220">
        <v>25</v>
      </c>
      <c r="B116" s="187" t="s">
        <v>2099</v>
      </c>
      <c r="C116" s="221">
        <v>0.77329999999999999</v>
      </c>
      <c r="D116" s="189">
        <v>7672.8393893757693</v>
      </c>
      <c r="E116" s="222">
        <v>9207.41</v>
      </c>
      <c r="F116" s="223"/>
    </row>
    <row r="117" spans="1:6" s="176" customFormat="1" x14ac:dyDescent="0.25">
      <c r="A117" s="225"/>
      <c r="B117" s="194" t="s">
        <v>1604</v>
      </c>
      <c r="C117" s="226">
        <v>0.76</v>
      </c>
      <c r="D117" s="196">
        <v>7540.8740927525996</v>
      </c>
      <c r="E117" s="227">
        <v>9049.0499999999993</v>
      </c>
      <c r="F117" s="228"/>
    </row>
    <row r="118" spans="1:6" s="176" customFormat="1" x14ac:dyDescent="0.25">
      <c r="A118" s="225"/>
      <c r="B118" s="194" t="s">
        <v>1605</v>
      </c>
      <c r="C118" s="226">
        <v>0.74</v>
      </c>
      <c r="D118" s="196">
        <v>7342.4300376801621</v>
      </c>
      <c r="E118" s="227">
        <v>8810.92</v>
      </c>
      <c r="F118" s="228"/>
    </row>
    <row r="119" spans="1:6" s="176" customFormat="1" x14ac:dyDescent="0.25">
      <c r="A119" s="225"/>
      <c r="B119" s="194" t="s">
        <v>1606</v>
      </c>
      <c r="C119" s="226">
        <v>0.72</v>
      </c>
      <c r="D119" s="196">
        <v>7143.9859826077254</v>
      </c>
      <c r="E119" s="227">
        <v>8572.7800000000007</v>
      </c>
      <c r="F119" s="228"/>
    </row>
    <row r="120" spans="1:6" s="176" customFormat="1" x14ac:dyDescent="0.25">
      <c r="A120" s="225"/>
      <c r="B120" s="194" t="s">
        <v>1607</v>
      </c>
      <c r="C120" s="226">
        <v>0.7</v>
      </c>
      <c r="D120" s="196">
        <v>6945.5419275352888</v>
      </c>
      <c r="E120" s="227">
        <v>8334.65</v>
      </c>
      <c r="F120" s="228"/>
    </row>
    <row r="121" spans="1:6" s="176" customFormat="1" x14ac:dyDescent="0.25">
      <c r="A121" s="225"/>
      <c r="B121" s="194" t="s">
        <v>1608</v>
      </c>
      <c r="C121" s="226">
        <v>0.68</v>
      </c>
      <c r="D121" s="196">
        <v>6747.0978724628521</v>
      </c>
      <c r="E121" s="227">
        <v>8096.52</v>
      </c>
      <c r="F121" s="228"/>
    </row>
    <row r="122" spans="1:6" s="191" customFormat="1" x14ac:dyDescent="0.25">
      <c r="A122" s="187">
        <v>26</v>
      </c>
      <c r="B122" s="187" t="s">
        <v>2100</v>
      </c>
      <c r="C122" s="221">
        <v>0.77329999999999999</v>
      </c>
      <c r="D122" s="189">
        <v>7966.2898188507706</v>
      </c>
      <c r="E122" s="222">
        <v>9559.5499999999993</v>
      </c>
      <c r="F122" s="223"/>
    </row>
    <row r="123" spans="1:6" s="176" customFormat="1" x14ac:dyDescent="0.25">
      <c r="A123" s="225"/>
      <c r="B123" s="194" t="s">
        <v>2101</v>
      </c>
      <c r="C123" s="226">
        <v>0.76</v>
      </c>
      <c r="D123" s="196">
        <v>7829.2774632440005</v>
      </c>
      <c r="E123" s="227">
        <v>9395.1299999999992</v>
      </c>
      <c r="F123" s="228"/>
    </row>
    <row r="124" spans="1:6" s="176" customFormat="1" x14ac:dyDescent="0.25">
      <c r="A124" s="225"/>
      <c r="B124" s="194" t="s">
        <v>2102</v>
      </c>
      <c r="C124" s="226">
        <v>0.74</v>
      </c>
      <c r="D124" s="196">
        <v>7623.2438457902108</v>
      </c>
      <c r="E124" s="227">
        <v>9147.89</v>
      </c>
      <c r="F124" s="228"/>
    </row>
    <row r="125" spans="1:6" s="176" customFormat="1" x14ac:dyDescent="0.25">
      <c r="A125" s="225"/>
      <c r="B125" s="194" t="s">
        <v>2103</v>
      </c>
      <c r="C125" s="226">
        <v>0.72</v>
      </c>
      <c r="D125" s="196">
        <v>7417.2102283364211</v>
      </c>
      <c r="E125" s="227">
        <v>8900.65</v>
      </c>
      <c r="F125" s="228"/>
    </row>
    <row r="126" spans="1:6" s="176" customFormat="1" x14ac:dyDescent="0.25">
      <c r="A126" s="225"/>
      <c r="B126" s="194" t="s">
        <v>2104</v>
      </c>
      <c r="C126" s="226">
        <v>0.7</v>
      </c>
      <c r="D126" s="196">
        <v>7211.1766108826314</v>
      </c>
      <c r="E126" s="227">
        <v>8653.41</v>
      </c>
      <c r="F126" s="228"/>
    </row>
    <row r="127" spans="1:6" s="176" customFormat="1" x14ac:dyDescent="0.25">
      <c r="A127" s="225"/>
      <c r="B127" s="194" t="s">
        <v>2105</v>
      </c>
      <c r="C127" s="226">
        <v>0.68</v>
      </c>
      <c r="D127" s="196">
        <v>7005.1429934288426</v>
      </c>
      <c r="E127" s="227">
        <v>8406.17</v>
      </c>
      <c r="F127" s="228"/>
    </row>
    <row r="128" spans="1:6" s="191" customFormat="1" x14ac:dyDescent="0.25">
      <c r="A128" s="220">
        <v>27</v>
      </c>
      <c r="B128" s="187" t="s">
        <v>2106</v>
      </c>
      <c r="C128" s="221">
        <v>0.77329999999999999</v>
      </c>
      <c r="D128" s="189">
        <v>8494.8651266007691</v>
      </c>
      <c r="E128" s="222">
        <v>10193.84</v>
      </c>
      <c r="F128" s="223"/>
    </row>
    <row r="129" spans="1:6" s="176" customFormat="1" x14ac:dyDescent="0.25">
      <c r="A129" s="225"/>
      <c r="B129" s="194" t="s">
        <v>1609</v>
      </c>
      <c r="C129" s="226">
        <v>0.76</v>
      </c>
      <c r="D129" s="196">
        <v>8348.7617951850316</v>
      </c>
      <c r="E129" s="227">
        <v>10018.51</v>
      </c>
      <c r="F129" s="228"/>
    </row>
    <row r="130" spans="1:6" s="176" customFormat="1" x14ac:dyDescent="0.25">
      <c r="A130" s="225"/>
      <c r="B130" s="194" t="s">
        <v>1610</v>
      </c>
      <c r="C130" s="226">
        <v>0.74</v>
      </c>
      <c r="D130" s="196">
        <v>8129.0575374170039</v>
      </c>
      <c r="E130" s="227">
        <v>9754.8700000000008</v>
      </c>
      <c r="F130" s="228"/>
    </row>
    <row r="131" spans="1:6" s="176" customFormat="1" x14ac:dyDescent="0.25">
      <c r="A131" s="225"/>
      <c r="B131" s="194" t="s">
        <v>1611</v>
      </c>
      <c r="C131" s="226">
        <v>0.72</v>
      </c>
      <c r="D131" s="196">
        <v>7909.3532796489762</v>
      </c>
      <c r="E131" s="227">
        <v>9491.2199999999993</v>
      </c>
      <c r="F131" s="228"/>
    </row>
    <row r="132" spans="1:6" s="176" customFormat="1" x14ac:dyDescent="0.25">
      <c r="A132" s="225"/>
      <c r="B132" s="194" t="s">
        <v>1612</v>
      </c>
      <c r="C132" s="226">
        <v>0.7</v>
      </c>
      <c r="D132" s="196">
        <v>7689.6490218809486</v>
      </c>
      <c r="E132" s="227">
        <v>9227.58</v>
      </c>
      <c r="F132" s="228"/>
    </row>
    <row r="133" spans="1:6" s="176" customFormat="1" x14ac:dyDescent="0.25">
      <c r="A133" s="225"/>
      <c r="B133" s="194" t="s">
        <v>1613</v>
      </c>
      <c r="C133" s="226">
        <v>0.68</v>
      </c>
      <c r="D133" s="196">
        <v>7469.9447641129227</v>
      </c>
      <c r="E133" s="227">
        <v>8963.93</v>
      </c>
      <c r="F133" s="228"/>
    </row>
    <row r="134" spans="1:6" s="191" customFormat="1" x14ac:dyDescent="0.25">
      <c r="A134" s="187">
        <v>28</v>
      </c>
      <c r="B134" s="187" t="s">
        <v>2107</v>
      </c>
      <c r="C134" s="221">
        <v>0.77329999999999999</v>
      </c>
      <c r="D134" s="189">
        <v>8905.8779952132718</v>
      </c>
      <c r="E134" s="222">
        <v>10687.05</v>
      </c>
      <c r="F134" s="223"/>
    </row>
    <row r="135" spans="1:6" s="176" customFormat="1" x14ac:dyDescent="0.25">
      <c r="A135" s="225"/>
      <c r="B135" s="194" t="s">
        <v>1614</v>
      </c>
      <c r="C135" s="226">
        <v>0.76</v>
      </c>
      <c r="D135" s="196">
        <v>8752.7056464012494</v>
      </c>
      <c r="E135" s="227">
        <v>10503.25</v>
      </c>
      <c r="F135" s="228"/>
    </row>
    <row r="136" spans="1:6" s="176" customFormat="1" x14ac:dyDescent="0.25">
      <c r="A136" s="225"/>
      <c r="B136" s="194" t="s">
        <v>1615</v>
      </c>
      <c r="C136" s="226">
        <v>0.74</v>
      </c>
      <c r="D136" s="196">
        <v>8522.3712872854285</v>
      </c>
      <c r="E136" s="227">
        <v>10226.85</v>
      </c>
      <c r="F136" s="228"/>
    </row>
    <row r="137" spans="1:6" s="176" customFormat="1" x14ac:dyDescent="0.25">
      <c r="A137" s="225"/>
      <c r="B137" s="194" t="s">
        <v>1616</v>
      </c>
      <c r="C137" s="226">
        <v>0.72</v>
      </c>
      <c r="D137" s="196">
        <v>8292.0369281696057</v>
      </c>
      <c r="E137" s="227">
        <v>9950.44</v>
      </c>
      <c r="F137" s="228"/>
    </row>
    <row r="138" spans="1:6" s="176" customFormat="1" x14ac:dyDescent="0.25">
      <c r="A138" s="225"/>
      <c r="B138" s="194" t="s">
        <v>1617</v>
      </c>
      <c r="C138" s="226">
        <v>0.7</v>
      </c>
      <c r="D138" s="196">
        <v>8061.7025690537821</v>
      </c>
      <c r="E138" s="227">
        <v>9674.0400000000009</v>
      </c>
      <c r="F138" s="228"/>
    </row>
    <row r="139" spans="1:6" s="176" customFormat="1" x14ac:dyDescent="0.25">
      <c r="A139" s="225"/>
      <c r="B139" s="194" t="s">
        <v>1618</v>
      </c>
      <c r="C139" s="226">
        <v>0.68</v>
      </c>
      <c r="D139" s="196">
        <v>7831.3682099379612</v>
      </c>
      <c r="E139" s="227">
        <v>9397.64</v>
      </c>
      <c r="F139" s="228"/>
    </row>
    <row r="140" spans="1:6" s="191" customFormat="1" x14ac:dyDescent="0.25">
      <c r="A140" s="220">
        <v>29</v>
      </c>
      <c r="B140" s="187" t="s">
        <v>2108</v>
      </c>
      <c r="C140" s="221">
        <v>0.77329999999999999</v>
      </c>
      <c r="D140" s="189">
        <v>7438.6258478382688</v>
      </c>
      <c r="E140" s="222">
        <v>8926.35</v>
      </c>
      <c r="F140" s="223"/>
    </row>
    <row r="141" spans="1:6" s="176" customFormat="1" x14ac:dyDescent="0.25">
      <c r="A141" s="225"/>
      <c r="B141" s="194" t="s">
        <v>1619</v>
      </c>
      <c r="C141" s="226">
        <v>0.76</v>
      </c>
      <c r="D141" s="196">
        <v>7310.688793944244</v>
      </c>
      <c r="E141" s="227">
        <v>8772.83</v>
      </c>
      <c r="F141" s="228"/>
    </row>
    <row r="142" spans="1:6" s="176" customFormat="1" x14ac:dyDescent="0.25">
      <c r="A142" s="225"/>
      <c r="B142" s="194" t="s">
        <v>1620</v>
      </c>
      <c r="C142" s="226">
        <v>0.74</v>
      </c>
      <c r="D142" s="196">
        <v>7118.3022467351857</v>
      </c>
      <c r="E142" s="227">
        <v>8541.9599999999991</v>
      </c>
      <c r="F142" s="228"/>
    </row>
    <row r="143" spans="1:6" s="176" customFormat="1" x14ac:dyDescent="0.25">
      <c r="A143" s="225"/>
      <c r="B143" s="194" t="s">
        <v>1621</v>
      </c>
      <c r="C143" s="226">
        <v>0.72</v>
      </c>
      <c r="D143" s="196">
        <v>6925.9156995261264</v>
      </c>
      <c r="E143" s="227">
        <v>8311.1</v>
      </c>
      <c r="F143" s="228"/>
    </row>
    <row r="144" spans="1:6" s="176" customFormat="1" x14ac:dyDescent="0.25">
      <c r="A144" s="225"/>
      <c r="B144" s="194" t="s">
        <v>1622</v>
      </c>
      <c r="C144" s="226">
        <v>0.7</v>
      </c>
      <c r="D144" s="196">
        <v>6733.5291523170672</v>
      </c>
      <c r="E144" s="227">
        <v>8080.23</v>
      </c>
      <c r="F144" s="228"/>
    </row>
    <row r="145" spans="1:6" s="176" customFormat="1" x14ac:dyDescent="0.25">
      <c r="A145" s="225"/>
      <c r="B145" s="194" t="s">
        <v>1623</v>
      </c>
      <c r="C145" s="226">
        <v>0.68</v>
      </c>
      <c r="D145" s="196">
        <v>6541.1426051080089</v>
      </c>
      <c r="E145" s="227">
        <v>7849.37</v>
      </c>
      <c r="F145" s="228"/>
    </row>
    <row r="146" spans="1:6" s="191" customFormat="1" x14ac:dyDescent="0.25">
      <c r="A146" s="187">
        <v>30</v>
      </c>
      <c r="B146" s="187" t="s">
        <v>2109</v>
      </c>
      <c r="C146" s="221">
        <v>0.77329999999999999</v>
      </c>
      <c r="D146" s="189">
        <v>7438.6258478382688</v>
      </c>
      <c r="E146" s="222">
        <v>8926.35</v>
      </c>
      <c r="F146" s="223"/>
    </row>
    <row r="147" spans="1:6" s="176" customFormat="1" x14ac:dyDescent="0.25">
      <c r="A147" s="225"/>
      <c r="B147" s="194" t="s">
        <v>1624</v>
      </c>
      <c r="C147" s="226">
        <v>0.76</v>
      </c>
      <c r="D147" s="196">
        <v>7310.688793944244</v>
      </c>
      <c r="E147" s="227">
        <v>8772.83</v>
      </c>
      <c r="F147" s="228"/>
    </row>
    <row r="148" spans="1:6" s="176" customFormat="1" x14ac:dyDescent="0.25">
      <c r="A148" s="225"/>
      <c r="B148" s="194" t="s">
        <v>1625</v>
      </c>
      <c r="C148" s="226">
        <v>0.74</v>
      </c>
      <c r="D148" s="196">
        <v>7118.3022467351857</v>
      </c>
      <c r="E148" s="227">
        <v>8541.9599999999991</v>
      </c>
      <c r="F148" s="228"/>
    </row>
    <row r="149" spans="1:6" s="176" customFormat="1" x14ac:dyDescent="0.25">
      <c r="A149" s="225"/>
      <c r="B149" s="194" t="s">
        <v>1626</v>
      </c>
      <c r="C149" s="226">
        <v>0.72</v>
      </c>
      <c r="D149" s="196">
        <v>6925.9156995261264</v>
      </c>
      <c r="E149" s="227">
        <v>8311.1</v>
      </c>
      <c r="F149" s="228"/>
    </row>
    <row r="150" spans="1:6" s="176" customFormat="1" x14ac:dyDescent="0.25">
      <c r="A150" s="225"/>
      <c r="B150" s="194" t="s">
        <v>1627</v>
      </c>
      <c r="C150" s="226">
        <v>0.7</v>
      </c>
      <c r="D150" s="196">
        <v>6733.5291523170672</v>
      </c>
      <c r="E150" s="227">
        <v>8080.23</v>
      </c>
      <c r="F150" s="228"/>
    </row>
    <row r="151" spans="1:6" s="176" customFormat="1" x14ac:dyDescent="0.25">
      <c r="A151" s="225"/>
      <c r="B151" s="194" t="s">
        <v>1628</v>
      </c>
      <c r="C151" s="226">
        <v>0.68</v>
      </c>
      <c r="D151" s="196">
        <v>6541.1426051080089</v>
      </c>
      <c r="E151" s="227">
        <v>7849.37</v>
      </c>
      <c r="F151" s="228"/>
    </row>
    <row r="152" spans="1:6" s="191" customFormat="1" x14ac:dyDescent="0.25">
      <c r="A152" s="220">
        <v>31</v>
      </c>
      <c r="B152" s="187" t="s">
        <v>2110</v>
      </c>
      <c r="C152" s="221">
        <v>0.77329999999999999</v>
      </c>
      <c r="D152" s="189">
        <v>7438.6258478382688</v>
      </c>
      <c r="E152" s="222">
        <v>8926.35</v>
      </c>
      <c r="F152" s="223"/>
    </row>
    <row r="153" spans="1:6" s="176" customFormat="1" x14ac:dyDescent="0.25">
      <c r="A153" s="225"/>
      <c r="B153" s="194" t="s">
        <v>1629</v>
      </c>
      <c r="C153" s="226">
        <v>0.76</v>
      </c>
      <c r="D153" s="196">
        <v>7310.688793944244</v>
      </c>
      <c r="E153" s="227">
        <v>8772.83</v>
      </c>
      <c r="F153" s="228"/>
    </row>
    <row r="154" spans="1:6" s="176" customFormat="1" x14ac:dyDescent="0.25">
      <c r="A154" s="225"/>
      <c r="B154" s="194" t="s">
        <v>1630</v>
      </c>
      <c r="C154" s="226">
        <v>0.74</v>
      </c>
      <c r="D154" s="196">
        <v>7118.3022467351857</v>
      </c>
      <c r="E154" s="227">
        <v>8541.9599999999991</v>
      </c>
      <c r="F154" s="228"/>
    </row>
    <row r="155" spans="1:6" s="176" customFormat="1" x14ac:dyDescent="0.25">
      <c r="A155" s="225"/>
      <c r="B155" s="194" t="s">
        <v>1631</v>
      </c>
      <c r="C155" s="226">
        <v>0.72</v>
      </c>
      <c r="D155" s="196">
        <v>6925.9156995261264</v>
      </c>
      <c r="E155" s="227">
        <v>8311.1</v>
      </c>
      <c r="F155" s="228"/>
    </row>
    <row r="156" spans="1:6" s="176" customFormat="1" x14ac:dyDescent="0.25">
      <c r="A156" s="225"/>
      <c r="B156" s="194" t="s">
        <v>1632</v>
      </c>
      <c r="C156" s="226">
        <v>0.7</v>
      </c>
      <c r="D156" s="196">
        <v>6733.5291523170672</v>
      </c>
      <c r="E156" s="227">
        <v>8080.23</v>
      </c>
      <c r="F156" s="228"/>
    </row>
    <row r="157" spans="1:6" s="176" customFormat="1" x14ac:dyDescent="0.25">
      <c r="A157" s="225"/>
      <c r="B157" s="194" t="s">
        <v>1633</v>
      </c>
      <c r="C157" s="226">
        <v>0.68</v>
      </c>
      <c r="D157" s="196">
        <v>6541.1426051080089</v>
      </c>
      <c r="E157" s="227">
        <v>7849.37</v>
      </c>
      <c r="F157" s="228"/>
    </row>
    <row r="158" spans="1:6" s="191" customFormat="1" x14ac:dyDescent="0.25">
      <c r="A158" s="187">
        <v>32</v>
      </c>
      <c r="B158" s="187" t="s">
        <v>2111</v>
      </c>
      <c r="C158" s="221">
        <v>0.77329999999999999</v>
      </c>
      <c r="D158" s="189">
        <v>7672.8393893757693</v>
      </c>
      <c r="E158" s="222">
        <v>9207.41</v>
      </c>
      <c r="F158" s="223"/>
    </row>
    <row r="159" spans="1:6" s="176" customFormat="1" x14ac:dyDescent="0.25">
      <c r="A159" s="225"/>
      <c r="B159" s="194" t="s">
        <v>2112</v>
      </c>
      <c r="C159" s="226">
        <v>0.76</v>
      </c>
      <c r="D159" s="196">
        <v>7540.8740927525996</v>
      </c>
      <c r="E159" s="227">
        <v>9049.0499999999993</v>
      </c>
      <c r="F159" s="228"/>
    </row>
    <row r="160" spans="1:6" s="176" customFormat="1" x14ac:dyDescent="0.25">
      <c r="A160" s="225"/>
      <c r="B160" s="194" t="s">
        <v>2113</v>
      </c>
      <c r="C160" s="226">
        <v>0.74</v>
      </c>
      <c r="D160" s="196">
        <v>7342.4300376801621</v>
      </c>
      <c r="E160" s="227">
        <v>8810.92</v>
      </c>
      <c r="F160" s="228"/>
    </row>
    <row r="161" spans="1:6" s="176" customFormat="1" x14ac:dyDescent="0.25">
      <c r="A161" s="225"/>
      <c r="B161" s="194" t="s">
        <v>2114</v>
      </c>
      <c r="C161" s="226">
        <v>0.72</v>
      </c>
      <c r="D161" s="196">
        <v>7143.9859826077254</v>
      </c>
      <c r="E161" s="227">
        <v>8572.7800000000007</v>
      </c>
      <c r="F161" s="228"/>
    </row>
    <row r="162" spans="1:6" s="176" customFormat="1" x14ac:dyDescent="0.25">
      <c r="A162" s="225"/>
      <c r="B162" s="194" t="s">
        <v>2115</v>
      </c>
      <c r="C162" s="226">
        <v>0.7</v>
      </c>
      <c r="D162" s="196">
        <v>6945.5419275352888</v>
      </c>
      <c r="E162" s="227">
        <v>8334.65</v>
      </c>
      <c r="F162" s="228"/>
    </row>
    <row r="163" spans="1:6" s="176" customFormat="1" x14ac:dyDescent="0.25">
      <c r="A163" s="225"/>
      <c r="B163" s="194" t="s">
        <v>2116</v>
      </c>
      <c r="C163" s="226">
        <v>0.68</v>
      </c>
      <c r="D163" s="196">
        <v>6747.0978724628521</v>
      </c>
      <c r="E163" s="227">
        <v>8096.52</v>
      </c>
      <c r="F163" s="228"/>
    </row>
    <row r="164" spans="1:6" s="191" customFormat="1" x14ac:dyDescent="0.25">
      <c r="A164" s="220">
        <v>33</v>
      </c>
      <c r="B164" s="187" t="s">
        <v>2117</v>
      </c>
      <c r="C164" s="221">
        <v>0.88430000000000009</v>
      </c>
      <c r="D164" s="189">
        <v>9065.8051867124577</v>
      </c>
      <c r="E164" s="222">
        <v>10878.97</v>
      </c>
      <c r="F164" s="223"/>
    </row>
    <row r="165" spans="1:6" s="176" customFormat="1" x14ac:dyDescent="0.25">
      <c r="A165" s="225"/>
      <c r="B165" s="194" t="s">
        <v>1634</v>
      </c>
      <c r="C165" s="226">
        <v>0.87</v>
      </c>
      <c r="D165" s="196">
        <v>8919.2022078930659</v>
      </c>
      <c r="E165" s="227">
        <v>10703.04</v>
      </c>
      <c r="F165" s="228"/>
    </row>
    <row r="166" spans="1:6" s="176" customFormat="1" x14ac:dyDescent="0.25">
      <c r="A166" s="225"/>
      <c r="B166" s="194" t="s">
        <v>1635</v>
      </c>
      <c r="C166" s="226">
        <v>0.85</v>
      </c>
      <c r="D166" s="196">
        <v>8714.1630766771323</v>
      </c>
      <c r="E166" s="227">
        <v>10457</v>
      </c>
      <c r="F166" s="228"/>
    </row>
    <row r="167" spans="1:6" s="176" customFormat="1" x14ac:dyDescent="0.25">
      <c r="A167" s="225"/>
      <c r="B167" s="194" t="s">
        <v>1636</v>
      </c>
      <c r="C167" s="226">
        <v>0.83</v>
      </c>
      <c r="D167" s="196">
        <v>8509.1239454612005</v>
      </c>
      <c r="E167" s="227">
        <v>10210.950000000001</v>
      </c>
      <c r="F167" s="228"/>
    </row>
    <row r="168" spans="1:6" s="176" customFormat="1" x14ac:dyDescent="0.25">
      <c r="A168" s="225"/>
      <c r="B168" s="194" t="s">
        <v>1637</v>
      </c>
      <c r="C168" s="226">
        <v>0.81</v>
      </c>
      <c r="D168" s="196">
        <v>8304.0848142452687</v>
      </c>
      <c r="E168" s="227">
        <v>9964.9</v>
      </c>
      <c r="F168" s="228"/>
    </row>
    <row r="169" spans="1:6" s="176" customFormat="1" x14ac:dyDescent="0.25">
      <c r="A169" s="225"/>
      <c r="B169" s="194" t="s">
        <v>1638</v>
      </c>
      <c r="C169" s="226">
        <v>0.8</v>
      </c>
      <c r="D169" s="196">
        <v>8201.5652486373019</v>
      </c>
      <c r="E169" s="227">
        <v>9841.8799999999992</v>
      </c>
      <c r="F169" s="228"/>
    </row>
    <row r="170" spans="1:6" s="191" customFormat="1" x14ac:dyDescent="0.25">
      <c r="A170" s="187">
        <v>34</v>
      </c>
      <c r="B170" s="187" t="s">
        <v>2118</v>
      </c>
      <c r="C170" s="221">
        <v>0.88430000000000009</v>
      </c>
      <c r="D170" s="189">
        <v>9670.0214436749575</v>
      </c>
      <c r="E170" s="222">
        <v>11604.03</v>
      </c>
      <c r="F170" s="223"/>
    </row>
    <row r="171" spans="1:6" s="176" customFormat="1" x14ac:dyDescent="0.25">
      <c r="A171" s="225"/>
      <c r="B171" s="194" t="s">
        <v>1639</v>
      </c>
      <c r="C171" s="226">
        <v>0.87</v>
      </c>
      <c r="D171" s="196">
        <v>9513.6476942182653</v>
      </c>
      <c r="E171" s="227">
        <v>11416.38</v>
      </c>
      <c r="F171" s="228"/>
    </row>
    <row r="172" spans="1:6" s="176" customFormat="1" x14ac:dyDescent="0.25">
      <c r="A172" s="225"/>
      <c r="B172" s="194" t="s">
        <v>1640</v>
      </c>
      <c r="C172" s="226">
        <v>0.85</v>
      </c>
      <c r="D172" s="196">
        <v>9294.9431495235931</v>
      </c>
      <c r="E172" s="227">
        <v>11153.93</v>
      </c>
      <c r="F172" s="228"/>
    </row>
    <row r="173" spans="1:6" s="176" customFormat="1" x14ac:dyDescent="0.25">
      <c r="A173" s="225"/>
      <c r="B173" s="194" t="s">
        <v>1641</v>
      </c>
      <c r="C173" s="226">
        <v>0.83</v>
      </c>
      <c r="D173" s="196">
        <v>9076.2386048289191</v>
      </c>
      <c r="E173" s="227">
        <v>10891.49</v>
      </c>
      <c r="F173" s="228"/>
    </row>
    <row r="174" spans="1:6" s="176" customFormat="1" x14ac:dyDescent="0.25">
      <c r="A174" s="225"/>
      <c r="B174" s="194" t="s">
        <v>1642</v>
      </c>
      <c r="C174" s="226">
        <v>0.81</v>
      </c>
      <c r="D174" s="196">
        <v>8857.5340601342468</v>
      </c>
      <c r="E174" s="227">
        <v>10629.04</v>
      </c>
      <c r="F174" s="228"/>
    </row>
    <row r="175" spans="1:6" s="176" customFormat="1" x14ac:dyDescent="0.25">
      <c r="A175" s="225"/>
      <c r="B175" s="194" t="s">
        <v>1643</v>
      </c>
      <c r="C175" s="226">
        <v>0.8</v>
      </c>
      <c r="D175" s="196">
        <v>8748.1817877869107</v>
      </c>
      <c r="E175" s="227">
        <v>10497.82</v>
      </c>
      <c r="F175" s="228"/>
    </row>
    <row r="176" spans="1:6" s="191" customFormat="1" x14ac:dyDescent="0.25">
      <c r="A176" s="220">
        <v>35</v>
      </c>
      <c r="B176" s="187" t="s">
        <v>2119</v>
      </c>
      <c r="C176" s="221">
        <v>0.88430000000000009</v>
      </c>
      <c r="D176" s="189">
        <v>10139.359863487456</v>
      </c>
      <c r="E176" s="222">
        <v>12167.23</v>
      </c>
      <c r="F176" s="223"/>
    </row>
    <row r="177" spans="1:6" s="176" customFormat="1" x14ac:dyDescent="0.25">
      <c r="A177" s="225"/>
      <c r="B177" s="194" t="s">
        <v>1644</v>
      </c>
      <c r="C177" s="226">
        <v>0.87</v>
      </c>
      <c r="D177" s="196">
        <v>9975.3964505643853</v>
      </c>
      <c r="E177" s="227">
        <v>11970.48</v>
      </c>
      <c r="F177" s="228"/>
    </row>
    <row r="178" spans="1:6" s="176" customFormat="1" x14ac:dyDescent="0.25">
      <c r="A178" s="225"/>
      <c r="B178" s="194" t="s">
        <v>1645</v>
      </c>
      <c r="C178" s="226">
        <v>0.85</v>
      </c>
      <c r="D178" s="196">
        <v>9746.0769919307204</v>
      </c>
      <c r="E178" s="227">
        <v>11695.29</v>
      </c>
      <c r="F178" s="228"/>
    </row>
    <row r="179" spans="1:6" s="176" customFormat="1" x14ac:dyDescent="0.25">
      <c r="A179" s="225"/>
      <c r="B179" s="194" t="s">
        <v>1646</v>
      </c>
      <c r="C179" s="226">
        <v>0.83</v>
      </c>
      <c r="D179" s="196">
        <v>9516.7575332970573</v>
      </c>
      <c r="E179" s="227">
        <v>11420.11</v>
      </c>
      <c r="F179" s="228"/>
    </row>
    <row r="180" spans="1:6" s="176" customFormat="1" x14ac:dyDescent="0.25">
      <c r="A180" s="225"/>
      <c r="B180" s="194" t="s">
        <v>1647</v>
      </c>
      <c r="C180" s="226">
        <v>0.81</v>
      </c>
      <c r="D180" s="196">
        <v>9287.4380746633942</v>
      </c>
      <c r="E180" s="227">
        <v>11144.93</v>
      </c>
      <c r="F180" s="228"/>
    </row>
    <row r="181" spans="1:6" s="176" customFormat="1" x14ac:dyDescent="0.25">
      <c r="A181" s="225"/>
      <c r="B181" s="194" t="s">
        <v>1648</v>
      </c>
      <c r="C181" s="226">
        <v>0.8</v>
      </c>
      <c r="D181" s="196">
        <v>9172.7783453465618</v>
      </c>
      <c r="E181" s="227">
        <v>11007.33</v>
      </c>
      <c r="F181" s="228"/>
    </row>
    <row r="182" spans="1:6" s="191" customFormat="1" x14ac:dyDescent="0.25">
      <c r="A182" s="187">
        <v>36</v>
      </c>
      <c r="B182" s="187" t="s">
        <v>2120</v>
      </c>
      <c r="C182" s="221">
        <v>0.88430000000000009</v>
      </c>
      <c r="D182" s="189">
        <v>8462.5002664874555</v>
      </c>
      <c r="E182" s="222">
        <v>10155</v>
      </c>
      <c r="F182" s="223"/>
    </row>
    <row r="183" spans="1:6" s="176" customFormat="1" x14ac:dyDescent="0.25">
      <c r="A183" s="225"/>
      <c r="B183" s="194" t="s">
        <v>1649</v>
      </c>
      <c r="C183" s="226">
        <v>0.87</v>
      </c>
      <c r="D183" s="196">
        <v>8325.6533210947473</v>
      </c>
      <c r="E183" s="227">
        <v>9990.7800000000007</v>
      </c>
      <c r="F183" s="228"/>
    </row>
    <row r="184" spans="1:6" s="176" customFormat="1" x14ac:dyDescent="0.25">
      <c r="A184" s="225"/>
      <c r="B184" s="194" t="s">
        <v>1650</v>
      </c>
      <c r="C184" s="226">
        <v>0.85</v>
      </c>
      <c r="D184" s="196">
        <v>8134.2589918741787</v>
      </c>
      <c r="E184" s="227">
        <v>9761.11</v>
      </c>
      <c r="F184" s="228"/>
    </row>
    <row r="185" spans="1:6" s="176" customFormat="1" x14ac:dyDescent="0.25">
      <c r="A185" s="225"/>
      <c r="B185" s="194" t="s">
        <v>1651</v>
      </c>
      <c r="C185" s="226">
        <v>0.83</v>
      </c>
      <c r="D185" s="196">
        <v>7942.8646626536092</v>
      </c>
      <c r="E185" s="227">
        <v>9531.44</v>
      </c>
      <c r="F185" s="228"/>
    </row>
    <row r="186" spans="1:6" s="176" customFormat="1" x14ac:dyDescent="0.25">
      <c r="A186" s="225"/>
      <c r="B186" s="194" t="s">
        <v>1652</v>
      </c>
      <c r="C186" s="226">
        <v>0.81</v>
      </c>
      <c r="D186" s="196">
        <v>7751.4703334330416</v>
      </c>
      <c r="E186" s="227">
        <v>9301.76</v>
      </c>
      <c r="F186" s="228"/>
    </row>
    <row r="187" spans="1:6" s="176" customFormat="1" x14ac:dyDescent="0.25">
      <c r="A187" s="225"/>
      <c r="B187" s="194" t="s">
        <v>1653</v>
      </c>
      <c r="C187" s="226">
        <v>0.8</v>
      </c>
      <c r="D187" s="196">
        <v>7655.7731688227568</v>
      </c>
      <c r="E187" s="227">
        <v>9186.93</v>
      </c>
      <c r="F187" s="228"/>
    </row>
    <row r="188" spans="1:6" s="191" customFormat="1" x14ac:dyDescent="0.25">
      <c r="A188" s="220">
        <v>37</v>
      </c>
      <c r="B188" s="187" t="s">
        <v>2121</v>
      </c>
      <c r="C188" s="221">
        <v>0.88430000000000009</v>
      </c>
      <c r="D188" s="189">
        <v>8730.4332673124572</v>
      </c>
      <c r="E188" s="222">
        <v>10476.52</v>
      </c>
      <c r="F188" s="223"/>
    </row>
    <row r="189" spans="1:6" s="176" customFormat="1" x14ac:dyDescent="0.25">
      <c r="A189" s="225"/>
      <c r="B189" s="194" t="s">
        <v>1654</v>
      </c>
      <c r="C189" s="226">
        <v>0.87</v>
      </c>
      <c r="D189" s="196">
        <v>8589.2535819991372</v>
      </c>
      <c r="E189" s="227">
        <v>10307.1</v>
      </c>
      <c r="F189" s="228"/>
    </row>
    <row r="190" spans="1:6" s="176" customFormat="1" x14ac:dyDescent="0.25">
      <c r="A190" s="225"/>
      <c r="B190" s="194" t="s">
        <v>1655</v>
      </c>
      <c r="C190" s="226">
        <v>0.85</v>
      </c>
      <c r="D190" s="196">
        <v>8391.799476665823</v>
      </c>
      <c r="E190" s="227">
        <v>10070.16</v>
      </c>
      <c r="F190" s="228"/>
    </row>
    <row r="191" spans="1:6" s="176" customFormat="1" x14ac:dyDescent="0.25">
      <c r="A191" s="225"/>
      <c r="B191" s="194" t="s">
        <v>1656</v>
      </c>
      <c r="C191" s="226">
        <v>0.83</v>
      </c>
      <c r="D191" s="196">
        <v>8194.3453713325089</v>
      </c>
      <c r="E191" s="227">
        <v>9833.2099999999991</v>
      </c>
      <c r="F191" s="228"/>
    </row>
    <row r="192" spans="1:6" s="176" customFormat="1" x14ac:dyDescent="0.25">
      <c r="A192" s="225"/>
      <c r="B192" s="194" t="s">
        <v>1657</v>
      </c>
      <c r="C192" s="226">
        <v>0.81</v>
      </c>
      <c r="D192" s="196">
        <v>7996.8912659991965</v>
      </c>
      <c r="E192" s="227">
        <v>9596.27</v>
      </c>
      <c r="F192" s="228"/>
    </row>
    <row r="193" spans="1:6" s="176" customFormat="1" x14ac:dyDescent="0.25">
      <c r="A193" s="225"/>
      <c r="B193" s="194" t="s">
        <v>1658</v>
      </c>
      <c r="C193" s="226">
        <v>0.8</v>
      </c>
      <c r="D193" s="196">
        <v>7898.1642133325404</v>
      </c>
      <c r="E193" s="227">
        <v>9477.7999999999993</v>
      </c>
      <c r="F193" s="228"/>
    </row>
    <row r="194" spans="1:6" s="191" customFormat="1" x14ac:dyDescent="0.25">
      <c r="A194" s="187">
        <v>38</v>
      </c>
      <c r="B194" s="187" t="s">
        <v>2122</v>
      </c>
      <c r="C194" s="221">
        <v>0.88430000000000009</v>
      </c>
      <c r="D194" s="189">
        <v>8730.4332673124572</v>
      </c>
      <c r="E194" s="222">
        <v>10476.52</v>
      </c>
      <c r="F194" s="223"/>
    </row>
    <row r="195" spans="1:6" s="176" customFormat="1" x14ac:dyDescent="0.25">
      <c r="A195" s="225"/>
      <c r="B195" s="194" t="s">
        <v>1659</v>
      </c>
      <c r="C195" s="226">
        <v>0.87</v>
      </c>
      <c r="D195" s="196">
        <v>8589.2535819991372</v>
      </c>
      <c r="E195" s="227">
        <v>10307.1</v>
      </c>
      <c r="F195" s="228"/>
    </row>
    <row r="196" spans="1:6" s="176" customFormat="1" x14ac:dyDescent="0.25">
      <c r="A196" s="225"/>
      <c r="B196" s="194" t="s">
        <v>1660</v>
      </c>
      <c r="C196" s="226">
        <v>0.85</v>
      </c>
      <c r="D196" s="196">
        <v>8391.799476665823</v>
      </c>
      <c r="E196" s="227">
        <v>10070.16</v>
      </c>
      <c r="F196" s="228"/>
    </row>
    <row r="197" spans="1:6" s="176" customFormat="1" x14ac:dyDescent="0.25">
      <c r="A197" s="225"/>
      <c r="B197" s="194" t="s">
        <v>1661</v>
      </c>
      <c r="C197" s="226">
        <v>0.83</v>
      </c>
      <c r="D197" s="196">
        <v>8194.3453713325089</v>
      </c>
      <c r="E197" s="227">
        <v>9833.2099999999991</v>
      </c>
      <c r="F197" s="228"/>
    </row>
    <row r="198" spans="1:6" s="176" customFormat="1" x14ac:dyDescent="0.25">
      <c r="A198" s="225"/>
      <c r="B198" s="194" t="s">
        <v>1662</v>
      </c>
      <c r="C198" s="226">
        <v>0.81</v>
      </c>
      <c r="D198" s="196">
        <v>7996.8912659991965</v>
      </c>
      <c r="E198" s="227">
        <v>9596.27</v>
      </c>
      <c r="F198" s="228"/>
    </row>
    <row r="199" spans="1:6" s="176" customFormat="1" x14ac:dyDescent="0.25">
      <c r="A199" s="225"/>
      <c r="B199" s="194" t="s">
        <v>1663</v>
      </c>
      <c r="C199" s="226">
        <v>0.8</v>
      </c>
      <c r="D199" s="196">
        <v>7898.1642133325404</v>
      </c>
      <c r="E199" s="227">
        <v>9477.7999999999993</v>
      </c>
      <c r="F199" s="228"/>
    </row>
    <row r="200" spans="1:6" s="191" customFormat="1" x14ac:dyDescent="0.25">
      <c r="A200" s="220">
        <v>39</v>
      </c>
      <c r="B200" s="187" t="s">
        <v>2123</v>
      </c>
      <c r="C200" s="221">
        <v>0.88430000000000009</v>
      </c>
      <c r="D200" s="189">
        <v>9065.8051867124577</v>
      </c>
      <c r="E200" s="222">
        <v>10878.97</v>
      </c>
      <c r="F200" s="223"/>
    </row>
    <row r="201" spans="1:6" s="176" customFormat="1" x14ac:dyDescent="0.25">
      <c r="A201" s="225"/>
      <c r="B201" s="194" t="s">
        <v>1664</v>
      </c>
      <c r="C201" s="226">
        <v>0.87</v>
      </c>
      <c r="D201" s="196">
        <v>8919.2022078930659</v>
      </c>
      <c r="E201" s="227">
        <v>10703.04</v>
      </c>
      <c r="F201" s="228"/>
    </row>
    <row r="202" spans="1:6" s="176" customFormat="1" x14ac:dyDescent="0.25">
      <c r="A202" s="225"/>
      <c r="B202" s="194" t="s">
        <v>1665</v>
      </c>
      <c r="C202" s="226">
        <v>0.85</v>
      </c>
      <c r="D202" s="196">
        <v>8714.1630766771323</v>
      </c>
      <c r="E202" s="227">
        <v>10457</v>
      </c>
      <c r="F202" s="228"/>
    </row>
    <row r="203" spans="1:6" s="176" customFormat="1" x14ac:dyDescent="0.25">
      <c r="A203" s="225"/>
      <c r="B203" s="194" t="s">
        <v>1666</v>
      </c>
      <c r="C203" s="226">
        <v>0.83</v>
      </c>
      <c r="D203" s="196">
        <v>8509.1239454612005</v>
      </c>
      <c r="E203" s="227">
        <v>10210.950000000001</v>
      </c>
      <c r="F203" s="228"/>
    </row>
    <row r="204" spans="1:6" s="176" customFormat="1" x14ac:dyDescent="0.25">
      <c r="A204" s="225"/>
      <c r="B204" s="194" t="s">
        <v>1667</v>
      </c>
      <c r="C204" s="226">
        <v>0.81</v>
      </c>
      <c r="D204" s="196">
        <v>8304.0848142452687</v>
      </c>
      <c r="E204" s="227">
        <v>9964.9</v>
      </c>
      <c r="F204" s="228"/>
    </row>
    <row r="205" spans="1:6" s="176" customFormat="1" x14ac:dyDescent="0.25">
      <c r="A205" s="225"/>
      <c r="B205" s="194" t="s">
        <v>1668</v>
      </c>
      <c r="C205" s="226">
        <v>0.8</v>
      </c>
      <c r="D205" s="196">
        <v>8201.5652486373019</v>
      </c>
      <c r="E205" s="227">
        <v>9841.8799999999992</v>
      </c>
      <c r="F205" s="228"/>
    </row>
    <row r="206" spans="1:6" s="191" customFormat="1" x14ac:dyDescent="0.25">
      <c r="A206" s="187">
        <v>40</v>
      </c>
      <c r="B206" s="187" t="s">
        <v>2124</v>
      </c>
      <c r="C206" s="221">
        <v>0.99529999999999996</v>
      </c>
      <c r="D206" s="189">
        <v>10916.575018525844</v>
      </c>
      <c r="E206" s="222">
        <v>13099.89</v>
      </c>
      <c r="F206" s="223"/>
    </row>
    <row r="207" spans="1:6" s="176" customFormat="1" x14ac:dyDescent="0.25">
      <c r="A207" s="225"/>
      <c r="B207" s="194" t="s">
        <v>1669</v>
      </c>
      <c r="C207" s="226">
        <v>0.98</v>
      </c>
      <c r="D207" s="196">
        <v>10748.762702858763</v>
      </c>
      <c r="E207" s="227">
        <v>12898.52</v>
      </c>
      <c r="F207" s="228"/>
    </row>
    <row r="208" spans="1:6" s="176" customFormat="1" x14ac:dyDescent="0.25">
      <c r="A208" s="225"/>
      <c r="B208" s="194" t="s">
        <v>1670</v>
      </c>
      <c r="C208" s="226">
        <v>0.96</v>
      </c>
      <c r="D208" s="196">
        <v>10529.400198718789</v>
      </c>
      <c r="E208" s="227">
        <v>12635.28</v>
      </c>
      <c r="F208" s="228"/>
    </row>
    <row r="209" spans="1:6" s="176" customFormat="1" x14ac:dyDescent="0.25">
      <c r="A209" s="225"/>
      <c r="B209" s="194" t="s">
        <v>1671</v>
      </c>
      <c r="C209" s="226">
        <v>0.94</v>
      </c>
      <c r="D209" s="196">
        <v>10310.037694578814</v>
      </c>
      <c r="E209" s="227">
        <v>12372.05</v>
      </c>
      <c r="F209" s="228"/>
    </row>
    <row r="210" spans="1:6" s="176" customFormat="1" x14ac:dyDescent="0.25">
      <c r="A210" s="225"/>
      <c r="B210" s="194" t="s">
        <v>1672</v>
      </c>
      <c r="C210" s="226">
        <v>0.93</v>
      </c>
      <c r="D210" s="196">
        <v>10200.356442508828</v>
      </c>
      <c r="E210" s="227">
        <v>12240.43</v>
      </c>
      <c r="F210" s="228"/>
    </row>
    <row r="211" spans="1:6" s="176" customFormat="1" x14ac:dyDescent="0.25">
      <c r="A211" s="225"/>
      <c r="B211" s="194" t="s">
        <v>1673</v>
      </c>
      <c r="C211" s="226">
        <v>0.91</v>
      </c>
      <c r="D211" s="196">
        <v>9980.9939383688525</v>
      </c>
      <c r="E211" s="227">
        <v>11977.19</v>
      </c>
      <c r="F211" s="228"/>
    </row>
    <row r="212" spans="1:6" s="191" customFormat="1" x14ac:dyDescent="0.25">
      <c r="A212" s="220">
        <v>41</v>
      </c>
      <c r="B212" s="187" t="s">
        <v>2125</v>
      </c>
      <c r="C212" s="221">
        <v>0.99529999999999996</v>
      </c>
      <c r="D212" s="189">
        <v>11446.061663013345</v>
      </c>
      <c r="E212" s="222">
        <v>13735.27</v>
      </c>
      <c r="F212" s="223"/>
    </row>
    <row r="213" spans="1:6" s="176" customFormat="1" x14ac:dyDescent="0.25">
      <c r="A213" s="225"/>
      <c r="B213" s="194" t="s">
        <v>1674</v>
      </c>
      <c r="C213" s="226">
        <v>0.98</v>
      </c>
      <c r="D213" s="196">
        <v>11270.109946501634</v>
      </c>
      <c r="E213" s="227">
        <v>13524.13</v>
      </c>
      <c r="F213" s="228"/>
    </row>
    <row r="214" spans="1:6" s="176" customFormat="1" x14ac:dyDescent="0.25">
      <c r="A214" s="225"/>
      <c r="B214" s="194" t="s">
        <v>1675</v>
      </c>
      <c r="C214" s="226">
        <v>0.96</v>
      </c>
      <c r="D214" s="196">
        <v>11040.107702695479</v>
      </c>
      <c r="E214" s="227">
        <v>13248.13</v>
      </c>
      <c r="F214" s="228"/>
    </row>
    <row r="215" spans="1:6" s="176" customFormat="1" x14ac:dyDescent="0.25">
      <c r="A215" s="225"/>
      <c r="B215" s="194" t="s">
        <v>1676</v>
      </c>
      <c r="C215" s="226">
        <v>0.94</v>
      </c>
      <c r="D215" s="196">
        <v>10810.105458889322</v>
      </c>
      <c r="E215" s="227">
        <v>12972.13</v>
      </c>
      <c r="F215" s="228"/>
    </row>
    <row r="216" spans="1:6" s="176" customFormat="1" x14ac:dyDescent="0.25">
      <c r="A216" s="225"/>
      <c r="B216" s="194" t="s">
        <v>1677</v>
      </c>
      <c r="C216" s="226">
        <v>0.93</v>
      </c>
      <c r="D216" s="196">
        <v>10695.104336986245</v>
      </c>
      <c r="E216" s="227">
        <v>12834.13</v>
      </c>
      <c r="F216" s="228"/>
    </row>
    <row r="217" spans="1:6" s="176" customFormat="1" x14ac:dyDescent="0.25">
      <c r="A217" s="225"/>
      <c r="B217" s="194" t="s">
        <v>1678</v>
      </c>
      <c r="C217" s="226">
        <v>0.91</v>
      </c>
      <c r="D217" s="196">
        <v>10465.10209318009</v>
      </c>
      <c r="E217" s="227">
        <v>12558.12</v>
      </c>
      <c r="F217" s="228"/>
    </row>
    <row r="218" spans="1:6" s="191" customFormat="1" x14ac:dyDescent="0.25">
      <c r="A218" s="187">
        <v>42</v>
      </c>
      <c r="B218" s="187" t="s">
        <v>2126</v>
      </c>
      <c r="C218" s="221">
        <v>0.99529999999999996</v>
      </c>
      <c r="D218" s="189">
        <v>9859.4244030258433</v>
      </c>
      <c r="E218" s="222">
        <v>11831.31</v>
      </c>
      <c r="F218" s="223"/>
    </row>
    <row r="219" spans="1:6" s="176" customFormat="1" x14ac:dyDescent="0.25">
      <c r="A219" s="225"/>
      <c r="B219" s="194" t="s">
        <v>1679</v>
      </c>
      <c r="C219" s="226">
        <v>0.98</v>
      </c>
      <c r="D219" s="196">
        <v>9707.8628704564726</v>
      </c>
      <c r="E219" s="227">
        <v>11649.44</v>
      </c>
      <c r="F219" s="228"/>
    </row>
    <row r="220" spans="1:6" s="176" customFormat="1" x14ac:dyDescent="0.25">
      <c r="A220" s="225"/>
      <c r="B220" s="194" t="s">
        <v>1680</v>
      </c>
      <c r="C220" s="226">
        <v>0.96</v>
      </c>
      <c r="D220" s="196">
        <v>9509.7432200389921</v>
      </c>
      <c r="E220" s="227">
        <v>11411.69</v>
      </c>
      <c r="F220" s="228"/>
    </row>
    <row r="221" spans="1:6" s="176" customFormat="1" x14ac:dyDescent="0.25">
      <c r="A221" s="225"/>
      <c r="B221" s="194" t="s">
        <v>1681</v>
      </c>
      <c r="C221" s="226">
        <v>0.94</v>
      </c>
      <c r="D221" s="196">
        <v>9311.6235696215135</v>
      </c>
      <c r="E221" s="227">
        <v>11173.95</v>
      </c>
      <c r="F221" s="228"/>
    </row>
    <row r="222" spans="1:6" s="176" customFormat="1" x14ac:dyDescent="0.25">
      <c r="A222" s="225"/>
      <c r="B222" s="194" t="s">
        <v>1682</v>
      </c>
      <c r="C222" s="226">
        <v>0.93</v>
      </c>
      <c r="D222" s="196">
        <v>9212.5637444127751</v>
      </c>
      <c r="E222" s="227">
        <v>11055.08</v>
      </c>
      <c r="F222" s="228"/>
    </row>
    <row r="223" spans="1:6" s="176" customFormat="1" x14ac:dyDescent="0.25">
      <c r="A223" s="225"/>
      <c r="B223" s="194" t="s">
        <v>1683</v>
      </c>
      <c r="C223" s="226">
        <v>0.91</v>
      </c>
      <c r="D223" s="196">
        <v>9014.4440939952965</v>
      </c>
      <c r="E223" s="227">
        <v>10817.33</v>
      </c>
      <c r="F223" s="228"/>
    </row>
    <row r="224" spans="1:6" s="191" customFormat="1" x14ac:dyDescent="0.25">
      <c r="A224" s="220">
        <v>43</v>
      </c>
      <c r="B224" s="187" t="s">
        <v>2127</v>
      </c>
      <c r="C224" s="221">
        <v>0.99529999999999996</v>
      </c>
      <c r="D224" s="189">
        <v>9859.4244030258433</v>
      </c>
      <c r="E224" s="222">
        <v>11831.31</v>
      </c>
      <c r="F224" s="223"/>
    </row>
    <row r="225" spans="1:6" s="176" customFormat="1" x14ac:dyDescent="0.25">
      <c r="A225" s="225"/>
      <c r="B225" s="194" t="s">
        <v>2128</v>
      </c>
      <c r="C225" s="226">
        <v>0.98</v>
      </c>
      <c r="D225" s="196">
        <v>9707.8628704564726</v>
      </c>
      <c r="E225" s="227">
        <v>11649.44</v>
      </c>
      <c r="F225" s="228"/>
    </row>
    <row r="226" spans="1:6" s="176" customFormat="1" x14ac:dyDescent="0.25">
      <c r="A226" s="225"/>
      <c r="B226" s="194" t="s">
        <v>2129</v>
      </c>
      <c r="C226" s="226">
        <v>0.96</v>
      </c>
      <c r="D226" s="196">
        <v>9509.7432200389921</v>
      </c>
      <c r="E226" s="227">
        <v>11411.69</v>
      </c>
      <c r="F226" s="228"/>
    </row>
    <row r="227" spans="1:6" s="176" customFormat="1" x14ac:dyDescent="0.25">
      <c r="A227" s="225"/>
      <c r="B227" s="194" t="s">
        <v>2130</v>
      </c>
      <c r="C227" s="226">
        <v>0.94</v>
      </c>
      <c r="D227" s="196">
        <v>9311.6235696215135</v>
      </c>
      <c r="E227" s="227">
        <v>11173.95</v>
      </c>
      <c r="F227" s="228"/>
    </row>
    <row r="228" spans="1:6" s="176" customFormat="1" x14ac:dyDescent="0.25">
      <c r="A228" s="225"/>
      <c r="B228" s="194" t="s">
        <v>2131</v>
      </c>
      <c r="C228" s="226">
        <v>0.93</v>
      </c>
      <c r="D228" s="196">
        <v>9212.5637444127751</v>
      </c>
      <c r="E228" s="227">
        <v>11055.08</v>
      </c>
      <c r="F228" s="228"/>
    </row>
    <row r="229" spans="1:6" s="176" customFormat="1" x14ac:dyDescent="0.25">
      <c r="A229" s="225"/>
      <c r="B229" s="194" t="s">
        <v>2132</v>
      </c>
      <c r="C229" s="226">
        <v>0.91</v>
      </c>
      <c r="D229" s="196">
        <v>9014.4440939952965</v>
      </c>
      <c r="E229" s="227">
        <v>10817.33</v>
      </c>
      <c r="F229" s="228"/>
    </row>
    <row r="230" spans="1:6" s="191" customFormat="1" x14ac:dyDescent="0.25">
      <c r="A230" s="187">
        <v>44</v>
      </c>
      <c r="B230" s="187" t="s">
        <v>2133</v>
      </c>
      <c r="C230" s="221">
        <v>0.99529999999999996</v>
      </c>
      <c r="D230" s="189">
        <v>10236.717812350844</v>
      </c>
      <c r="E230" s="222">
        <v>12284.06</v>
      </c>
      <c r="F230" s="223"/>
    </row>
    <row r="231" spans="1:6" s="176" customFormat="1" x14ac:dyDescent="0.25">
      <c r="A231" s="225"/>
      <c r="B231" s="194" t="s">
        <v>1684</v>
      </c>
      <c r="C231" s="226">
        <v>0.98</v>
      </c>
      <c r="D231" s="196">
        <v>10079.356431331084</v>
      </c>
      <c r="E231" s="227">
        <v>12095.23</v>
      </c>
      <c r="F231" s="228"/>
    </row>
    <row r="232" spans="1:6" s="176" customFormat="1" x14ac:dyDescent="0.25">
      <c r="A232" s="225"/>
      <c r="B232" s="194" t="s">
        <v>1685</v>
      </c>
      <c r="C232" s="226">
        <v>0.96</v>
      </c>
      <c r="D232" s="196">
        <v>9873.655279671264</v>
      </c>
      <c r="E232" s="227">
        <v>11848.39</v>
      </c>
      <c r="F232" s="228"/>
    </row>
    <row r="233" spans="1:6" s="176" customFormat="1" x14ac:dyDescent="0.25">
      <c r="A233" s="225"/>
      <c r="B233" s="194" t="s">
        <v>1686</v>
      </c>
      <c r="C233" s="226">
        <v>0.94</v>
      </c>
      <c r="D233" s="196">
        <v>9667.9541280114463</v>
      </c>
      <c r="E233" s="227">
        <v>11601.54</v>
      </c>
      <c r="F233" s="228"/>
    </row>
    <row r="234" spans="1:6" s="176" customFormat="1" x14ac:dyDescent="0.25">
      <c r="A234" s="225"/>
      <c r="B234" s="194" t="s">
        <v>1687</v>
      </c>
      <c r="C234" s="226">
        <v>0.93</v>
      </c>
      <c r="D234" s="196">
        <v>9565.1035521815393</v>
      </c>
      <c r="E234" s="227">
        <v>11478.12</v>
      </c>
      <c r="F234" s="228"/>
    </row>
    <row r="235" spans="1:6" s="176" customFormat="1" x14ac:dyDescent="0.25">
      <c r="A235" s="225"/>
      <c r="B235" s="194" t="s">
        <v>1688</v>
      </c>
      <c r="C235" s="226">
        <v>0.91</v>
      </c>
      <c r="D235" s="196">
        <v>9359.4024005217198</v>
      </c>
      <c r="E235" s="227">
        <v>11231.28</v>
      </c>
      <c r="F235" s="228"/>
    </row>
    <row r="236" spans="1:6" s="191" customFormat="1" x14ac:dyDescent="0.25">
      <c r="A236" s="220">
        <v>45</v>
      </c>
      <c r="B236" s="187" t="s">
        <v>2134</v>
      </c>
      <c r="C236" s="221">
        <v>0.99529999999999996</v>
      </c>
      <c r="D236" s="189">
        <v>10489.783625001195</v>
      </c>
      <c r="E236" s="222">
        <v>12587.74</v>
      </c>
      <c r="F236" s="223"/>
    </row>
    <row r="237" spans="1:6" s="176" customFormat="1" x14ac:dyDescent="0.25">
      <c r="A237" s="225"/>
      <c r="B237" s="194" t="s">
        <v>1689</v>
      </c>
      <c r="C237" s="226">
        <v>0.98</v>
      </c>
      <c r="D237" s="196">
        <v>10328.532053150981</v>
      </c>
      <c r="E237" s="227">
        <v>12394.24</v>
      </c>
      <c r="F237" s="228"/>
    </row>
    <row r="238" spans="1:6" s="176" customFormat="1" x14ac:dyDescent="0.25">
      <c r="A238" s="225"/>
      <c r="B238" s="194" t="s">
        <v>1690</v>
      </c>
      <c r="C238" s="226">
        <v>0.96</v>
      </c>
      <c r="D238" s="196">
        <v>10117.745684719328</v>
      </c>
      <c r="E238" s="227">
        <v>12141.29</v>
      </c>
      <c r="F238" s="228"/>
    </row>
    <row r="239" spans="1:6" s="176" customFormat="1" x14ac:dyDescent="0.25">
      <c r="A239" s="225"/>
      <c r="B239" s="194" t="s">
        <v>1691</v>
      </c>
      <c r="C239" s="226">
        <v>0.94</v>
      </c>
      <c r="D239" s="196">
        <v>9906.9593162876754</v>
      </c>
      <c r="E239" s="227">
        <v>11888.35</v>
      </c>
      <c r="F239" s="228"/>
    </row>
    <row r="240" spans="1:6" s="176" customFormat="1" x14ac:dyDescent="0.25">
      <c r="A240" s="225"/>
      <c r="B240" s="194" t="s">
        <v>1692</v>
      </c>
      <c r="C240" s="226">
        <v>0.93</v>
      </c>
      <c r="D240" s="196">
        <v>9801.56613207185</v>
      </c>
      <c r="E240" s="227">
        <v>11761.88</v>
      </c>
      <c r="F240" s="228"/>
    </row>
    <row r="241" spans="1:6" s="176" customFormat="1" x14ac:dyDescent="0.25">
      <c r="A241" s="225"/>
      <c r="B241" s="194" t="s">
        <v>1693</v>
      </c>
      <c r="C241" s="226">
        <v>0.91</v>
      </c>
      <c r="D241" s="196">
        <v>9590.7797636401956</v>
      </c>
      <c r="E241" s="227">
        <v>11508.94</v>
      </c>
      <c r="F241" s="228"/>
    </row>
    <row r="242" spans="1:6" s="191" customFormat="1" x14ac:dyDescent="0.25">
      <c r="A242" s="187">
        <v>46</v>
      </c>
      <c r="B242" s="187" t="s">
        <v>2135</v>
      </c>
      <c r="C242" s="221">
        <v>1.1063000000000001</v>
      </c>
      <c r="D242" s="189">
        <v>12680.454868025032</v>
      </c>
      <c r="E242" s="222">
        <v>15216.55</v>
      </c>
      <c r="F242" s="223"/>
    </row>
    <row r="243" spans="1:6" s="176" customFormat="1" x14ac:dyDescent="0.25">
      <c r="A243" s="225"/>
      <c r="B243" s="194" t="s">
        <v>1694</v>
      </c>
      <c r="C243" s="226">
        <v>1.0900000000000001</v>
      </c>
      <c r="D243" s="196">
        <v>12493.623615788922</v>
      </c>
      <c r="E243" s="227">
        <v>14992.35</v>
      </c>
      <c r="F243" s="228"/>
    </row>
    <row r="244" spans="1:6" s="176" customFormat="1" x14ac:dyDescent="0.25">
      <c r="A244" s="225"/>
      <c r="B244" s="194" t="s">
        <v>1695</v>
      </c>
      <c r="C244" s="226">
        <v>1.07</v>
      </c>
      <c r="D244" s="196">
        <v>12264.382815499217</v>
      </c>
      <c r="E244" s="227">
        <v>14717.26</v>
      </c>
      <c r="F244" s="228"/>
    </row>
    <row r="245" spans="1:6" s="176" customFormat="1" x14ac:dyDescent="0.25">
      <c r="A245" s="225"/>
      <c r="B245" s="194" t="s">
        <v>1696</v>
      </c>
      <c r="C245" s="226">
        <v>1.05</v>
      </c>
      <c r="D245" s="196">
        <v>12035.142015209511</v>
      </c>
      <c r="E245" s="227">
        <v>14442.17</v>
      </c>
      <c r="F245" s="228"/>
    </row>
    <row r="246" spans="1:6" s="176" customFormat="1" x14ac:dyDescent="0.25">
      <c r="A246" s="225"/>
      <c r="B246" s="194" t="s">
        <v>1697</v>
      </c>
      <c r="C246" s="226">
        <v>1.04</v>
      </c>
      <c r="D246" s="196">
        <v>11920.521615064659</v>
      </c>
      <c r="E246" s="227">
        <v>14304.63</v>
      </c>
      <c r="F246" s="228"/>
    </row>
    <row r="247" spans="1:6" s="176" customFormat="1" x14ac:dyDescent="0.25">
      <c r="A247" s="225"/>
      <c r="B247" s="194" t="s">
        <v>1698</v>
      </c>
      <c r="C247" s="226">
        <v>1.02</v>
      </c>
      <c r="D247" s="196">
        <v>11691.280814774953</v>
      </c>
      <c r="E247" s="227">
        <v>14029.54</v>
      </c>
      <c r="F247" s="228"/>
    </row>
    <row r="248" spans="1:6" s="191" customFormat="1" x14ac:dyDescent="0.25">
      <c r="A248" s="220">
        <v>47</v>
      </c>
      <c r="B248" s="187" t="s">
        <v>2136</v>
      </c>
      <c r="C248" s="221">
        <v>1.1063000000000001</v>
      </c>
      <c r="D248" s="189">
        <v>10917.018280962537</v>
      </c>
      <c r="E248" s="222">
        <v>13100.42</v>
      </c>
      <c r="F248" s="223"/>
    </row>
    <row r="249" spans="1:6" s="176" customFormat="1" x14ac:dyDescent="0.25">
      <c r="A249" s="225"/>
      <c r="B249" s="194" t="s">
        <v>1699</v>
      </c>
      <c r="C249" s="226">
        <v>1.0900000000000001</v>
      </c>
      <c r="D249" s="196">
        <v>10756.169146026545</v>
      </c>
      <c r="E249" s="227">
        <v>12907.4</v>
      </c>
      <c r="F249" s="228"/>
    </row>
    <row r="250" spans="1:6" s="176" customFormat="1" x14ac:dyDescent="0.25">
      <c r="A250" s="225"/>
      <c r="B250" s="194" t="s">
        <v>1700</v>
      </c>
      <c r="C250" s="226">
        <v>1.07</v>
      </c>
      <c r="D250" s="196">
        <v>10558.808244264588</v>
      </c>
      <c r="E250" s="227">
        <v>12670.57</v>
      </c>
      <c r="F250" s="228"/>
    </row>
    <row r="251" spans="1:6" s="176" customFormat="1" x14ac:dyDescent="0.25">
      <c r="A251" s="225"/>
      <c r="B251" s="194" t="s">
        <v>1701</v>
      </c>
      <c r="C251" s="226">
        <v>1.05</v>
      </c>
      <c r="D251" s="196">
        <v>10361.447342502634</v>
      </c>
      <c r="E251" s="227">
        <v>12433.74</v>
      </c>
      <c r="F251" s="228"/>
    </row>
    <row r="252" spans="1:6" s="176" customFormat="1" x14ac:dyDescent="0.25">
      <c r="A252" s="225"/>
      <c r="B252" s="194" t="s">
        <v>1702</v>
      </c>
      <c r="C252" s="226">
        <v>1.04</v>
      </c>
      <c r="D252" s="196">
        <v>10262.766891621655</v>
      </c>
      <c r="E252" s="227">
        <v>12315.32</v>
      </c>
      <c r="F252" s="228"/>
    </row>
    <row r="253" spans="1:6" s="176" customFormat="1" x14ac:dyDescent="0.25">
      <c r="A253" s="225"/>
      <c r="B253" s="194" t="s">
        <v>1703</v>
      </c>
      <c r="C253" s="226">
        <v>1.02</v>
      </c>
      <c r="D253" s="196">
        <v>10065.405989859701</v>
      </c>
      <c r="E253" s="227">
        <v>12078.49</v>
      </c>
      <c r="F253" s="228"/>
    </row>
    <row r="254" spans="1:6" s="191" customFormat="1" x14ac:dyDescent="0.25">
      <c r="A254" s="187">
        <v>48</v>
      </c>
      <c r="B254" s="187" t="s">
        <v>2137</v>
      </c>
      <c r="C254" s="221">
        <v>1.1063000000000001</v>
      </c>
      <c r="D254" s="189">
        <v>11337.144516950035</v>
      </c>
      <c r="E254" s="222">
        <v>13604.57</v>
      </c>
      <c r="F254" s="223"/>
    </row>
    <row r="255" spans="1:6" s="176" customFormat="1" x14ac:dyDescent="0.25">
      <c r="A255" s="225"/>
      <c r="B255" s="194" t="s">
        <v>1704</v>
      </c>
      <c r="C255" s="226">
        <v>1.0900000000000001</v>
      </c>
      <c r="D255" s="196">
        <v>11170.105327194738</v>
      </c>
      <c r="E255" s="227">
        <v>13404.13</v>
      </c>
      <c r="F255" s="228"/>
    </row>
    <row r="256" spans="1:6" s="176" customFormat="1" x14ac:dyDescent="0.25">
      <c r="A256" s="225"/>
      <c r="B256" s="194" t="s">
        <v>1705</v>
      </c>
      <c r="C256" s="226">
        <v>1.07</v>
      </c>
      <c r="D256" s="196">
        <v>10965.149266145294</v>
      </c>
      <c r="E256" s="227">
        <v>13158.18</v>
      </c>
      <c r="F256" s="228"/>
    </row>
    <row r="257" spans="1:6" s="176" customFormat="1" x14ac:dyDescent="0.25">
      <c r="A257" s="225"/>
      <c r="B257" s="194" t="s">
        <v>1706</v>
      </c>
      <c r="C257" s="226">
        <v>1.05</v>
      </c>
      <c r="D257" s="196">
        <v>10760.193205095849</v>
      </c>
      <c r="E257" s="227">
        <v>12912.23</v>
      </c>
      <c r="F257" s="228"/>
    </row>
    <row r="258" spans="1:6" s="176" customFormat="1" x14ac:dyDescent="0.25">
      <c r="A258" s="225"/>
      <c r="B258" s="194" t="s">
        <v>1707</v>
      </c>
      <c r="C258" s="226">
        <v>1.04</v>
      </c>
      <c r="D258" s="196">
        <v>10657.715174571125</v>
      </c>
      <c r="E258" s="227">
        <v>12789.26</v>
      </c>
      <c r="F258" s="228"/>
    </row>
    <row r="259" spans="1:6" s="176" customFormat="1" x14ac:dyDescent="0.25">
      <c r="A259" s="225"/>
      <c r="B259" s="194" t="s">
        <v>1708</v>
      </c>
      <c r="C259" s="226">
        <v>1.02</v>
      </c>
      <c r="D259" s="196">
        <v>10452.759113521681</v>
      </c>
      <c r="E259" s="227">
        <v>12543.31</v>
      </c>
      <c r="F259" s="228"/>
    </row>
    <row r="260" spans="1:6" s="191" customFormat="1" x14ac:dyDescent="0.25">
      <c r="A260" s="220">
        <v>49</v>
      </c>
      <c r="B260" s="187" t="s">
        <v>2138</v>
      </c>
      <c r="C260" s="221">
        <v>1.1063000000000001</v>
      </c>
      <c r="D260" s="189">
        <v>11672.516436350032</v>
      </c>
      <c r="E260" s="222">
        <v>14007.02</v>
      </c>
      <c r="F260" s="223"/>
    </row>
    <row r="261" spans="1:6" s="176" customFormat="1" x14ac:dyDescent="0.25">
      <c r="A261" s="225"/>
      <c r="B261" s="194" t="s">
        <v>1709</v>
      </c>
      <c r="C261" s="226">
        <v>1.0900000000000001</v>
      </c>
      <c r="D261" s="196">
        <v>11500.535944699932</v>
      </c>
      <c r="E261" s="227">
        <v>13800.64</v>
      </c>
      <c r="F261" s="228"/>
    </row>
    <row r="262" spans="1:6" s="176" customFormat="1" x14ac:dyDescent="0.25">
      <c r="A262" s="225"/>
      <c r="B262" s="194" t="s">
        <v>1710</v>
      </c>
      <c r="C262" s="226">
        <v>1.07</v>
      </c>
      <c r="D262" s="196">
        <v>11289.5169365403</v>
      </c>
      <c r="E262" s="227">
        <v>13547.42</v>
      </c>
      <c r="F262" s="228"/>
    </row>
    <row r="263" spans="1:6" s="176" customFormat="1" x14ac:dyDescent="0.25">
      <c r="A263" s="225"/>
      <c r="B263" s="194" t="s">
        <v>1711</v>
      </c>
      <c r="C263" s="226">
        <v>1.05</v>
      </c>
      <c r="D263" s="196">
        <v>11078.497928380668</v>
      </c>
      <c r="E263" s="227">
        <v>13294.2</v>
      </c>
      <c r="F263" s="228"/>
    </row>
    <row r="264" spans="1:6" s="176" customFormat="1" x14ac:dyDescent="0.25">
      <c r="A264" s="225"/>
      <c r="B264" s="194" t="s">
        <v>1712</v>
      </c>
      <c r="C264" s="226">
        <v>1.04</v>
      </c>
      <c r="D264" s="196">
        <v>10972.988424300853</v>
      </c>
      <c r="E264" s="227">
        <v>13167.59</v>
      </c>
      <c r="F264" s="228"/>
    </row>
    <row r="265" spans="1:6" s="176" customFormat="1" x14ac:dyDescent="0.25">
      <c r="A265" s="225"/>
      <c r="B265" s="194" t="s">
        <v>1713</v>
      </c>
      <c r="C265" s="226">
        <v>1.02</v>
      </c>
      <c r="D265" s="196">
        <v>10761.969416141221</v>
      </c>
      <c r="E265" s="227">
        <v>12914.36</v>
      </c>
      <c r="F265" s="228"/>
    </row>
    <row r="266" spans="1:6" s="191" customFormat="1" x14ac:dyDescent="0.25">
      <c r="A266" s="187">
        <v>50</v>
      </c>
      <c r="B266" s="187" t="s">
        <v>2139</v>
      </c>
      <c r="C266" s="221">
        <v>1.1063000000000001</v>
      </c>
      <c r="D266" s="189">
        <v>12092.642672337535</v>
      </c>
      <c r="E266" s="222">
        <v>14511.17</v>
      </c>
      <c r="F266" s="223"/>
    </row>
    <row r="267" spans="1:6" s="176" customFormat="1" x14ac:dyDescent="0.25">
      <c r="A267" s="225"/>
      <c r="B267" s="194" t="s">
        <v>1714</v>
      </c>
      <c r="C267" s="226">
        <v>1.0900000000000001</v>
      </c>
      <c r="D267" s="196">
        <v>11914.472125868131</v>
      </c>
      <c r="E267" s="227">
        <v>14297.37</v>
      </c>
      <c r="F267" s="228"/>
    </row>
    <row r="268" spans="1:6" s="176" customFormat="1" x14ac:dyDescent="0.25">
      <c r="A268" s="225"/>
      <c r="B268" s="194" t="s">
        <v>1715</v>
      </c>
      <c r="C268" s="226">
        <v>1.07</v>
      </c>
      <c r="D268" s="196">
        <v>11695.857958421009</v>
      </c>
      <c r="E268" s="227">
        <v>14035.03</v>
      </c>
      <c r="F268" s="228"/>
    </row>
    <row r="269" spans="1:6" s="176" customFormat="1" x14ac:dyDescent="0.25">
      <c r="A269" s="225"/>
      <c r="B269" s="194" t="s">
        <v>1716</v>
      </c>
      <c r="C269" s="226">
        <v>1.05</v>
      </c>
      <c r="D269" s="196">
        <v>11477.243790973887</v>
      </c>
      <c r="E269" s="227">
        <v>13772.69</v>
      </c>
      <c r="F269" s="228"/>
    </row>
    <row r="270" spans="1:6" s="176" customFormat="1" x14ac:dyDescent="0.25">
      <c r="A270" s="225"/>
      <c r="B270" s="194" t="s">
        <v>1717</v>
      </c>
      <c r="C270" s="226">
        <v>1.04</v>
      </c>
      <c r="D270" s="196">
        <v>11367.936707250326</v>
      </c>
      <c r="E270" s="227">
        <v>13641.52</v>
      </c>
      <c r="F270" s="228"/>
    </row>
    <row r="271" spans="1:6" s="176" customFormat="1" x14ac:dyDescent="0.25">
      <c r="A271" s="225"/>
      <c r="B271" s="194" t="s">
        <v>1718</v>
      </c>
      <c r="C271" s="226">
        <v>1.02</v>
      </c>
      <c r="D271" s="196">
        <v>11149.322539803205</v>
      </c>
      <c r="E271" s="227">
        <v>13379.19</v>
      </c>
      <c r="F271" s="228"/>
    </row>
    <row r="272" spans="1:6" s="191" customFormat="1" x14ac:dyDescent="0.25">
      <c r="A272" s="220">
        <v>51</v>
      </c>
      <c r="B272" s="187" t="s">
        <v>2140</v>
      </c>
      <c r="C272" s="221">
        <v>1.2173</v>
      </c>
      <c r="D272" s="189">
        <v>12436.659884811719</v>
      </c>
      <c r="E272" s="222">
        <v>14923.99</v>
      </c>
      <c r="F272" s="223"/>
    </row>
    <row r="273" spans="1:6" s="176" customFormat="1" x14ac:dyDescent="0.25">
      <c r="A273" s="225"/>
      <c r="B273" s="194" t="s">
        <v>1719</v>
      </c>
      <c r="C273" s="226">
        <v>1.2</v>
      </c>
      <c r="D273" s="196">
        <v>12259.912808489329</v>
      </c>
      <c r="E273" s="227">
        <v>14711.9</v>
      </c>
      <c r="F273" s="228"/>
    </row>
    <row r="274" spans="1:6" s="176" customFormat="1" x14ac:dyDescent="0.25">
      <c r="A274" s="225"/>
      <c r="B274" s="194" t="s">
        <v>1720</v>
      </c>
      <c r="C274" s="226">
        <v>1.18</v>
      </c>
      <c r="D274" s="196">
        <v>12055.580928347841</v>
      </c>
      <c r="E274" s="227">
        <v>14466.7</v>
      </c>
      <c r="F274" s="228"/>
    </row>
    <row r="275" spans="1:6" s="176" customFormat="1" x14ac:dyDescent="0.25">
      <c r="A275" s="225"/>
      <c r="B275" s="194" t="s">
        <v>1721</v>
      </c>
      <c r="C275" s="226">
        <v>1.17</v>
      </c>
      <c r="D275" s="196">
        <v>11953.414988277096</v>
      </c>
      <c r="E275" s="227">
        <v>14344.1</v>
      </c>
      <c r="F275" s="228"/>
    </row>
    <row r="276" spans="1:6" s="176" customFormat="1" x14ac:dyDescent="0.25">
      <c r="A276" s="225"/>
      <c r="B276" s="194" t="s">
        <v>1722</v>
      </c>
      <c r="C276" s="226">
        <v>1.1499999999999999</v>
      </c>
      <c r="D276" s="196">
        <v>11749.083108135606</v>
      </c>
      <c r="E276" s="227">
        <v>14098.9</v>
      </c>
      <c r="F276" s="228"/>
    </row>
    <row r="277" spans="1:6" s="176" customFormat="1" x14ac:dyDescent="0.25">
      <c r="A277" s="225"/>
      <c r="B277" s="194" t="s">
        <v>1723</v>
      </c>
      <c r="C277" s="226">
        <v>1.1299999999999999</v>
      </c>
      <c r="D277" s="196">
        <v>11544.751227994118</v>
      </c>
      <c r="E277" s="227">
        <v>13853.7</v>
      </c>
      <c r="F277" s="228"/>
    </row>
    <row r="278" spans="1:6" s="191" customFormat="1" x14ac:dyDescent="0.25">
      <c r="A278" s="187">
        <v>52</v>
      </c>
      <c r="B278" s="187" t="s">
        <v>2141</v>
      </c>
      <c r="C278" s="221">
        <v>1.2173</v>
      </c>
      <c r="D278" s="189">
        <v>12806.662600236719</v>
      </c>
      <c r="E278" s="222">
        <v>15368</v>
      </c>
      <c r="F278" s="223"/>
    </row>
    <row r="279" spans="1:6" s="176" customFormat="1" x14ac:dyDescent="0.25">
      <c r="A279" s="225"/>
      <c r="B279" s="194" t="s">
        <v>1724</v>
      </c>
      <c r="C279" s="226">
        <v>1.2</v>
      </c>
      <c r="D279" s="196">
        <v>12624.657126660693</v>
      </c>
      <c r="E279" s="227">
        <v>15149.59</v>
      </c>
      <c r="F279" s="228"/>
    </row>
    <row r="280" spans="1:6" s="176" customFormat="1" x14ac:dyDescent="0.25">
      <c r="A280" s="225"/>
      <c r="B280" s="194" t="s">
        <v>1725</v>
      </c>
      <c r="C280" s="226">
        <v>1.18</v>
      </c>
      <c r="D280" s="196">
        <v>12414.246174549682</v>
      </c>
      <c r="E280" s="227">
        <v>14897.1</v>
      </c>
      <c r="F280" s="228"/>
    </row>
    <row r="281" spans="1:6" s="176" customFormat="1" x14ac:dyDescent="0.25">
      <c r="A281" s="225"/>
      <c r="B281" s="194" t="s">
        <v>1726</v>
      </c>
      <c r="C281" s="226">
        <v>1.17</v>
      </c>
      <c r="D281" s="196">
        <v>12309.040698494176</v>
      </c>
      <c r="E281" s="227">
        <v>14770.85</v>
      </c>
      <c r="F281" s="228"/>
    </row>
    <row r="282" spans="1:6" s="176" customFormat="1" x14ac:dyDescent="0.25">
      <c r="A282" s="225"/>
      <c r="B282" s="194" t="s">
        <v>1727</v>
      </c>
      <c r="C282" s="226">
        <v>1.1499999999999999</v>
      </c>
      <c r="D282" s="196">
        <v>12098.629746383165</v>
      </c>
      <c r="E282" s="227">
        <v>14518.36</v>
      </c>
      <c r="F282" s="228"/>
    </row>
    <row r="283" spans="1:6" s="176" customFormat="1" x14ac:dyDescent="0.25">
      <c r="A283" s="225"/>
      <c r="B283" s="194" t="s">
        <v>1728</v>
      </c>
      <c r="C283" s="226">
        <v>1.1299999999999999</v>
      </c>
      <c r="D283" s="196">
        <v>11888.218794272152</v>
      </c>
      <c r="E283" s="227">
        <v>14265.86</v>
      </c>
      <c r="F283" s="228"/>
    </row>
    <row r="284" spans="1:6" s="191" customFormat="1" x14ac:dyDescent="0.25">
      <c r="A284" s="220">
        <v>53</v>
      </c>
      <c r="B284" s="187" t="s">
        <v>2142</v>
      </c>
      <c r="C284" s="221">
        <v>1.2173</v>
      </c>
      <c r="D284" s="189">
        <v>13268.710326149219</v>
      </c>
      <c r="E284" s="222">
        <v>15922.45</v>
      </c>
      <c r="F284" s="223"/>
    </row>
    <row r="285" spans="1:6" s="176" customFormat="1" x14ac:dyDescent="0.25">
      <c r="A285" s="225"/>
      <c r="B285" s="194" t="s">
        <v>1729</v>
      </c>
      <c r="C285" s="226">
        <v>1.2</v>
      </c>
      <c r="D285" s="196">
        <v>13080.138331864833</v>
      </c>
      <c r="E285" s="227">
        <v>15696.17</v>
      </c>
      <c r="F285" s="228"/>
    </row>
    <row r="286" spans="1:6" s="176" customFormat="1" x14ac:dyDescent="0.25">
      <c r="A286" s="225"/>
      <c r="B286" s="194" t="s">
        <v>1730</v>
      </c>
      <c r="C286" s="226">
        <v>1.18</v>
      </c>
      <c r="D286" s="196">
        <v>12862.136026333752</v>
      </c>
      <c r="E286" s="227">
        <v>15434.56</v>
      </c>
      <c r="F286" s="228"/>
    </row>
    <row r="287" spans="1:6" s="176" customFormat="1" x14ac:dyDescent="0.25">
      <c r="A287" s="225"/>
      <c r="B287" s="194" t="s">
        <v>1731</v>
      </c>
      <c r="C287" s="226">
        <v>1.17</v>
      </c>
      <c r="D287" s="196">
        <v>12753.134873568213</v>
      </c>
      <c r="E287" s="227">
        <v>15303.76</v>
      </c>
      <c r="F287" s="228"/>
    </row>
    <row r="288" spans="1:6" s="176" customFormat="1" x14ac:dyDescent="0.25">
      <c r="A288" s="225"/>
      <c r="B288" s="194" t="s">
        <v>1732</v>
      </c>
      <c r="C288" s="226">
        <v>1.1499999999999999</v>
      </c>
      <c r="D288" s="196">
        <v>12535.132568037132</v>
      </c>
      <c r="E288" s="227">
        <v>15042.16</v>
      </c>
      <c r="F288" s="228"/>
    </row>
    <row r="289" spans="1:6" s="176" customFormat="1" x14ac:dyDescent="0.25">
      <c r="A289" s="225"/>
      <c r="B289" s="194" t="s">
        <v>1733</v>
      </c>
      <c r="C289" s="226">
        <v>1.1299999999999999</v>
      </c>
      <c r="D289" s="196">
        <v>12317.130262506051</v>
      </c>
      <c r="E289" s="227">
        <v>14780.56</v>
      </c>
      <c r="F289" s="228"/>
    </row>
    <row r="290" spans="1:6" s="191" customFormat="1" x14ac:dyDescent="0.25">
      <c r="A290" s="187">
        <v>54</v>
      </c>
      <c r="B290" s="187" t="s">
        <v>2143</v>
      </c>
      <c r="C290" s="221">
        <v>1.2173</v>
      </c>
      <c r="D290" s="189">
        <v>14561.897156661718</v>
      </c>
      <c r="E290" s="222">
        <v>17474.28</v>
      </c>
      <c r="F290" s="223"/>
    </row>
    <row r="291" spans="1:6" s="176" customFormat="1" x14ac:dyDescent="0.25">
      <c r="A291" s="225"/>
      <c r="B291" s="194" t="s">
        <v>1734</v>
      </c>
      <c r="C291" s="226">
        <v>1.2</v>
      </c>
      <c r="D291" s="196">
        <v>14354.946675424349</v>
      </c>
      <c r="E291" s="227">
        <v>17225.939999999999</v>
      </c>
      <c r="F291" s="228"/>
    </row>
    <row r="292" spans="1:6" s="176" customFormat="1" x14ac:dyDescent="0.25">
      <c r="A292" s="225"/>
      <c r="B292" s="194" t="s">
        <v>1735</v>
      </c>
      <c r="C292" s="226">
        <v>1.18</v>
      </c>
      <c r="D292" s="196">
        <v>14115.697564167278</v>
      </c>
      <c r="E292" s="227">
        <v>16938.84</v>
      </c>
      <c r="F292" s="228"/>
    </row>
    <row r="293" spans="1:6" s="176" customFormat="1" x14ac:dyDescent="0.25">
      <c r="A293" s="225"/>
      <c r="B293" s="194" t="s">
        <v>1736</v>
      </c>
      <c r="C293" s="226">
        <v>1.17</v>
      </c>
      <c r="D293" s="196">
        <v>13996.07300853874</v>
      </c>
      <c r="E293" s="227">
        <v>16795.29</v>
      </c>
      <c r="F293" s="228"/>
    </row>
    <row r="294" spans="1:6" s="176" customFormat="1" x14ac:dyDescent="0.25">
      <c r="A294" s="225"/>
      <c r="B294" s="194" t="s">
        <v>1737</v>
      </c>
      <c r="C294" s="226">
        <v>1.1499999999999999</v>
      </c>
      <c r="D294" s="196">
        <v>13756.823897281669</v>
      </c>
      <c r="E294" s="227">
        <v>16508.189999999999</v>
      </c>
      <c r="F294" s="228"/>
    </row>
    <row r="295" spans="1:6" s="176" customFormat="1" x14ac:dyDescent="0.25">
      <c r="A295" s="225"/>
      <c r="B295" s="194" t="s">
        <v>1738</v>
      </c>
      <c r="C295" s="226">
        <v>1.1299999999999999</v>
      </c>
      <c r="D295" s="196">
        <v>13517.574786024596</v>
      </c>
      <c r="E295" s="227">
        <v>16221.09</v>
      </c>
      <c r="F295" s="228"/>
    </row>
    <row r="296" spans="1:6" s="191" customFormat="1" x14ac:dyDescent="0.25">
      <c r="A296" s="220">
        <v>55</v>
      </c>
      <c r="B296" s="187" t="s">
        <v>2144</v>
      </c>
      <c r="C296" s="221">
        <v>1.3283</v>
      </c>
      <c r="D296" s="189">
        <v>13939.897427385909</v>
      </c>
      <c r="E296" s="222">
        <v>16727.88</v>
      </c>
      <c r="F296" s="223"/>
    </row>
    <row r="297" spans="1:6" s="176" customFormat="1" x14ac:dyDescent="0.25">
      <c r="A297" s="225"/>
      <c r="B297" s="194" t="s">
        <v>1739</v>
      </c>
      <c r="C297" s="226">
        <v>1.31</v>
      </c>
      <c r="D297" s="196">
        <v>13747.847346138327</v>
      </c>
      <c r="E297" s="227">
        <v>16497.419999999998</v>
      </c>
      <c r="F297" s="228"/>
    </row>
    <row r="298" spans="1:6" s="176" customFormat="1" x14ac:dyDescent="0.25">
      <c r="A298" s="225"/>
      <c r="B298" s="194" t="s">
        <v>1740</v>
      </c>
      <c r="C298" s="226">
        <v>1.3</v>
      </c>
      <c r="D298" s="196">
        <v>13642.901946549486</v>
      </c>
      <c r="E298" s="227">
        <v>16371.48</v>
      </c>
      <c r="F298" s="228"/>
    </row>
    <row r="299" spans="1:6" s="176" customFormat="1" x14ac:dyDescent="0.25">
      <c r="A299" s="225"/>
      <c r="B299" s="194" t="s">
        <v>1741</v>
      </c>
      <c r="C299" s="226">
        <v>1.28</v>
      </c>
      <c r="D299" s="196">
        <v>13433.011147371801</v>
      </c>
      <c r="E299" s="227">
        <v>16119.61</v>
      </c>
      <c r="F299" s="228"/>
    </row>
    <row r="300" spans="1:6" s="176" customFormat="1" x14ac:dyDescent="0.25">
      <c r="A300" s="225"/>
      <c r="B300" s="194" t="s">
        <v>1742</v>
      </c>
      <c r="C300" s="226">
        <v>1.26</v>
      </c>
      <c r="D300" s="196">
        <v>13223.120348194116</v>
      </c>
      <c r="E300" s="227">
        <v>15867.74</v>
      </c>
      <c r="F300" s="228"/>
    </row>
    <row r="301" spans="1:6" s="176" customFormat="1" x14ac:dyDescent="0.25">
      <c r="A301" s="225"/>
      <c r="B301" s="194" t="s">
        <v>1743</v>
      </c>
      <c r="C301" s="226">
        <v>1.24</v>
      </c>
      <c r="D301" s="196">
        <v>13013.229549016432</v>
      </c>
      <c r="E301" s="227">
        <v>15615.88</v>
      </c>
      <c r="F301" s="228"/>
    </row>
    <row r="302" spans="1:6" s="191" customFormat="1" x14ac:dyDescent="0.25">
      <c r="A302" s="187">
        <v>56</v>
      </c>
      <c r="B302" s="187" t="s">
        <v>2145</v>
      </c>
      <c r="C302" s="221">
        <v>1.3283</v>
      </c>
      <c r="D302" s="189">
        <v>14443.866643223409</v>
      </c>
      <c r="E302" s="222">
        <v>17332.64</v>
      </c>
      <c r="F302" s="223"/>
    </row>
    <row r="303" spans="1:6" s="176" customFormat="1" x14ac:dyDescent="0.25">
      <c r="A303" s="225"/>
      <c r="B303" s="194" t="s">
        <v>2146</v>
      </c>
      <c r="C303" s="226">
        <v>1.31</v>
      </c>
      <c r="D303" s="196">
        <v>14244.873373953675</v>
      </c>
      <c r="E303" s="227">
        <v>17093.849999999999</v>
      </c>
      <c r="F303" s="228"/>
    </row>
    <row r="304" spans="1:6" s="176" customFormat="1" x14ac:dyDescent="0.25">
      <c r="A304" s="225"/>
      <c r="B304" s="194" t="s">
        <v>2147</v>
      </c>
      <c r="C304" s="226">
        <v>1.3</v>
      </c>
      <c r="D304" s="196">
        <v>14136.133882549448</v>
      </c>
      <c r="E304" s="227">
        <v>16963.36</v>
      </c>
      <c r="F304" s="228"/>
    </row>
    <row r="305" spans="1:6" s="176" customFormat="1" x14ac:dyDescent="0.25">
      <c r="A305" s="225"/>
      <c r="B305" s="194" t="s">
        <v>2148</v>
      </c>
      <c r="C305" s="226">
        <v>1.28</v>
      </c>
      <c r="D305" s="196">
        <v>13918.654899740995</v>
      </c>
      <c r="E305" s="227">
        <v>16702.39</v>
      </c>
      <c r="F305" s="228"/>
    </row>
    <row r="306" spans="1:6" s="176" customFormat="1" x14ac:dyDescent="0.25">
      <c r="A306" s="225"/>
      <c r="B306" s="194" t="s">
        <v>2149</v>
      </c>
      <c r="C306" s="226">
        <v>1.26</v>
      </c>
      <c r="D306" s="196">
        <v>13701.175916932541</v>
      </c>
      <c r="E306" s="227">
        <v>16441.41</v>
      </c>
      <c r="F306" s="228"/>
    </row>
    <row r="307" spans="1:6" s="176" customFormat="1" x14ac:dyDescent="0.25">
      <c r="A307" s="225"/>
      <c r="B307" s="194" t="s">
        <v>2150</v>
      </c>
      <c r="C307" s="226">
        <v>1.24</v>
      </c>
      <c r="D307" s="196">
        <v>13483.696934124087</v>
      </c>
      <c r="E307" s="227">
        <v>16180.44</v>
      </c>
      <c r="F307" s="228"/>
    </row>
    <row r="308" spans="1:6" s="191" customFormat="1" x14ac:dyDescent="0.25">
      <c r="A308" s="220">
        <v>57</v>
      </c>
      <c r="B308" s="187" t="s">
        <v>2151</v>
      </c>
      <c r="C308" s="221">
        <v>1.3283</v>
      </c>
      <c r="D308" s="189">
        <v>15855.527249610908</v>
      </c>
      <c r="E308" s="222">
        <v>19026.63</v>
      </c>
      <c r="F308" s="223"/>
    </row>
    <row r="309" spans="1:6" s="176" customFormat="1" x14ac:dyDescent="0.25">
      <c r="A309" s="225"/>
      <c r="B309" s="194" t="s">
        <v>1744</v>
      </c>
      <c r="C309" s="226">
        <v>1.31</v>
      </c>
      <c r="D309" s="196">
        <v>15637.085520582918</v>
      </c>
      <c r="E309" s="227">
        <v>18764.5</v>
      </c>
      <c r="F309" s="228"/>
    </row>
    <row r="310" spans="1:6" s="176" customFormat="1" x14ac:dyDescent="0.25">
      <c r="A310" s="225"/>
      <c r="B310" s="194" t="s">
        <v>1745</v>
      </c>
      <c r="C310" s="226">
        <v>1.3</v>
      </c>
      <c r="D310" s="196">
        <v>15517.7184555403</v>
      </c>
      <c r="E310" s="227">
        <v>18621.259999999998</v>
      </c>
      <c r="F310" s="228"/>
    </row>
    <row r="311" spans="1:6" s="176" customFormat="1" x14ac:dyDescent="0.25">
      <c r="A311" s="225"/>
      <c r="B311" s="194" t="s">
        <v>1746</v>
      </c>
      <c r="C311" s="226">
        <v>1.28</v>
      </c>
      <c r="D311" s="196">
        <v>15278.984325455065</v>
      </c>
      <c r="E311" s="227">
        <v>18334.78</v>
      </c>
      <c r="F311" s="228"/>
    </row>
    <row r="312" spans="1:6" s="176" customFormat="1" x14ac:dyDescent="0.25">
      <c r="A312" s="225"/>
      <c r="B312" s="194" t="s">
        <v>1747</v>
      </c>
      <c r="C312" s="226">
        <v>1.26</v>
      </c>
      <c r="D312" s="196">
        <v>15040.250195369828</v>
      </c>
      <c r="E312" s="227">
        <v>18048.3</v>
      </c>
      <c r="F312" s="228"/>
    </row>
    <row r="313" spans="1:6" s="176" customFormat="1" x14ac:dyDescent="0.25">
      <c r="A313" s="225"/>
      <c r="B313" s="194" t="s">
        <v>1748</v>
      </c>
      <c r="C313" s="226">
        <v>1.24</v>
      </c>
      <c r="D313" s="196">
        <v>14801.516065284593</v>
      </c>
      <c r="E313" s="227">
        <v>17761.82</v>
      </c>
      <c r="F313" s="228"/>
    </row>
    <row r="314" spans="1:6" s="191" customFormat="1" x14ac:dyDescent="0.25">
      <c r="A314" s="187">
        <v>58</v>
      </c>
      <c r="B314" s="187" t="s">
        <v>2152</v>
      </c>
      <c r="C314" s="221">
        <v>1.3283</v>
      </c>
      <c r="D314" s="189">
        <v>16238.932762216837</v>
      </c>
      <c r="E314" s="222">
        <v>19486.72</v>
      </c>
      <c r="F314" s="223"/>
    </row>
    <row r="315" spans="1:6" s="176" customFormat="1" x14ac:dyDescent="0.25">
      <c r="A315" s="225"/>
      <c r="B315" s="194" t="s">
        <v>1749</v>
      </c>
      <c r="C315" s="226">
        <v>1.31</v>
      </c>
      <c r="D315" s="196">
        <v>16015.208852295458</v>
      </c>
      <c r="E315" s="227">
        <v>19218.25</v>
      </c>
      <c r="F315" s="228"/>
    </row>
    <row r="316" spans="1:6" s="176" customFormat="1" x14ac:dyDescent="0.25">
      <c r="A316" s="225"/>
      <c r="B316" s="194" t="s">
        <v>1750</v>
      </c>
      <c r="C316" s="226">
        <v>1.3</v>
      </c>
      <c r="D316" s="196">
        <v>15892.95534960618</v>
      </c>
      <c r="E316" s="227">
        <v>19071.55</v>
      </c>
      <c r="F316" s="228"/>
    </row>
    <row r="317" spans="1:6" s="176" customFormat="1" x14ac:dyDescent="0.25">
      <c r="A317" s="225"/>
      <c r="B317" s="194" t="s">
        <v>1751</v>
      </c>
      <c r="C317" s="226">
        <v>1.28</v>
      </c>
      <c r="D317" s="196">
        <v>15648.448344227623</v>
      </c>
      <c r="E317" s="227">
        <v>18778.14</v>
      </c>
      <c r="F317" s="228"/>
    </row>
    <row r="318" spans="1:6" s="176" customFormat="1" x14ac:dyDescent="0.25">
      <c r="A318" s="225"/>
      <c r="B318" s="194" t="s">
        <v>1752</v>
      </c>
      <c r="C318" s="226">
        <v>1.26</v>
      </c>
      <c r="D318" s="196">
        <v>15403.941338849067</v>
      </c>
      <c r="E318" s="227">
        <v>18484.73</v>
      </c>
      <c r="F318" s="228"/>
    </row>
    <row r="319" spans="1:6" s="176" customFormat="1" x14ac:dyDescent="0.25">
      <c r="A319" s="225"/>
      <c r="B319" s="194" t="s">
        <v>1753</v>
      </c>
      <c r="C319" s="226">
        <v>1.24</v>
      </c>
      <c r="D319" s="196">
        <v>15159.43433347051</v>
      </c>
      <c r="E319" s="227">
        <v>18191.32</v>
      </c>
      <c r="F319" s="228"/>
    </row>
    <row r="320" spans="1:6" s="191" customFormat="1" x14ac:dyDescent="0.25">
      <c r="A320" s="220">
        <v>59</v>
      </c>
      <c r="B320" s="187" t="s">
        <v>2153</v>
      </c>
      <c r="C320" s="221">
        <v>1.4393</v>
      </c>
      <c r="D320" s="189">
        <v>15788.045134701882</v>
      </c>
      <c r="E320" s="222">
        <v>18945.650000000001</v>
      </c>
      <c r="F320" s="223"/>
    </row>
    <row r="321" spans="1:6" s="176" customFormat="1" x14ac:dyDescent="0.25">
      <c r="A321" s="225"/>
      <c r="B321" s="194" t="s">
        <v>1754</v>
      </c>
      <c r="C321" s="226">
        <v>1.42</v>
      </c>
      <c r="D321" s="196">
        <v>15576.33856129832</v>
      </c>
      <c r="E321" s="227">
        <v>18691.61</v>
      </c>
      <c r="F321" s="228"/>
    </row>
    <row r="322" spans="1:6" s="176" customFormat="1" x14ac:dyDescent="0.25">
      <c r="A322" s="225"/>
      <c r="B322" s="194" t="s">
        <v>1755</v>
      </c>
      <c r="C322" s="226">
        <v>1.41</v>
      </c>
      <c r="D322" s="196">
        <v>15466.646036218754</v>
      </c>
      <c r="E322" s="227">
        <v>18559.98</v>
      </c>
      <c r="F322" s="228"/>
    </row>
    <row r="323" spans="1:6" s="176" customFormat="1" x14ac:dyDescent="0.25">
      <c r="A323" s="225"/>
      <c r="B323" s="194" t="s">
        <v>1756</v>
      </c>
      <c r="C323" s="226">
        <v>1.39</v>
      </c>
      <c r="D323" s="196">
        <v>15247.260986059622</v>
      </c>
      <c r="E323" s="227">
        <v>18296.71</v>
      </c>
      <c r="F323" s="228"/>
    </row>
    <row r="324" spans="1:6" s="176" customFormat="1" x14ac:dyDescent="0.25">
      <c r="A324" s="225"/>
      <c r="B324" s="194" t="s">
        <v>1757</v>
      </c>
      <c r="C324" s="226">
        <v>1.37</v>
      </c>
      <c r="D324" s="196">
        <v>15027.875935900494</v>
      </c>
      <c r="E324" s="227">
        <v>18033.45</v>
      </c>
      <c r="F324" s="228"/>
    </row>
    <row r="325" spans="1:6" s="176" customFormat="1" x14ac:dyDescent="0.25">
      <c r="A325" s="225"/>
      <c r="B325" s="194" t="s">
        <v>1758</v>
      </c>
      <c r="C325" s="226">
        <v>1.35</v>
      </c>
      <c r="D325" s="196">
        <v>14808.490885741363</v>
      </c>
      <c r="E325" s="227">
        <v>17770.189999999999</v>
      </c>
      <c r="F325" s="228"/>
    </row>
    <row r="326" spans="1:6" s="191" customFormat="1" x14ac:dyDescent="0.25">
      <c r="A326" s="187">
        <v>60</v>
      </c>
      <c r="B326" s="187" t="s">
        <v>2154</v>
      </c>
      <c r="C326" s="221">
        <v>1.4393</v>
      </c>
      <c r="D326" s="189">
        <v>17317.268180226882</v>
      </c>
      <c r="E326" s="222">
        <v>20780.72</v>
      </c>
      <c r="F326" s="223"/>
    </row>
    <row r="327" spans="1:6" s="176" customFormat="1" x14ac:dyDescent="0.25">
      <c r="A327" s="225"/>
      <c r="B327" s="194" t="s">
        <v>1759</v>
      </c>
      <c r="C327" s="226">
        <v>1.42</v>
      </c>
      <c r="D327" s="196">
        <v>17085.055802071958</v>
      </c>
      <c r="E327" s="227">
        <v>20502.07</v>
      </c>
      <c r="F327" s="228"/>
    </row>
    <row r="328" spans="1:6" s="176" customFormat="1" x14ac:dyDescent="0.25">
      <c r="A328" s="225"/>
      <c r="B328" s="194" t="s">
        <v>1760</v>
      </c>
      <c r="C328" s="226">
        <v>1.41</v>
      </c>
      <c r="D328" s="196">
        <v>16964.738507691171</v>
      </c>
      <c r="E328" s="227">
        <v>20357.689999999999</v>
      </c>
      <c r="F328" s="228"/>
    </row>
    <row r="329" spans="1:6" s="176" customFormat="1" x14ac:dyDescent="0.25">
      <c r="A329" s="225"/>
      <c r="B329" s="194" t="s">
        <v>1761</v>
      </c>
      <c r="C329" s="226">
        <v>1.39</v>
      </c>
      <c r="D329" s="196">
        <v>16724.103918929592</v>
      </c>
      <c r="E329" s="227">
        <v>20068.919999999998</v>
      </c>
      <c r="F329" s="228"/>
    </row>
    <row r="330" spans="1:6" s="176" customFormat="1" x14ac:dyDescent="0.25">
      <c r="A330" s="225"/>
      <c r="B330" s="194" t="s">
        <v>1762</v>
      </c>
      <c r="C330" s="226">
        <v>1.37</v>
      </c>
      <c r="D330" s="196">
        <v>16483.469330168016</v>
      </c>
      <c r="E330" s="227">
        <v>19780.16</v>
      </c>
      <c r="F330" s="228"/>
    </row>
    <row r="331" spans="1:6" s="176" customFormat="1" x14ac:dyDescent="0.25">
      <c r="A331" s="225"/>
      <c r="B331" s="194" t="s">
        <v>1763</v>
      </c>
      <c r="C331" s="226">
        <v>1.35</v>
      </c>
      <c r="D331" s="196">
        <v>16242.834741406441</v>
      </c>
      <c r="E331" s="227">
        <v>19491.400000000001</v>
      </c>
      <c r="F331" s="228"/>
    </row>
    <row r="332" spans="1:6" s="191" customFormat="1" x14ac:dyDescent="0.25">
      <c r="A332" s="220">
        <v>61</v>
      </c>
      <c r="B332" s="187" t="s">
        <v>2155</v>
      </c>
      <c r="C332" s="221">
        <v>1.4393</v>
      </c>
      <c r="D332" s="189">
        <v>17698.789534983956</v>
      </c>
      <c r="E332" s="222">
        <v>21238.55</v>
      </c>
      <c r="F332" s="223"/>
    </row>
    <row r="333" spans="1:6" s="176" customFormat="1" x14ac:dyDescent="0.25">
      <c r="A333" s="225"/>
      <c r="B333" s="194" t="s">
        <v>1764</v>
      </c>
      <c r="C333" s="226">
        <v>1.42</v>
      </c>
      <c r="D333" s="196">
        <v>17461.461223981947</v>
      </c>
      <c r="E333" s="227">
        <v>20953.75</v>
      </c>
      <c r="F333" s="228"/>
    </row>
    <row r="334" spans="1:6" s="176" customFormat="1" x14ac:dyDescent="0.25">
      <c r="A334" s="225"/>
      <c r="B334" s="194" t="s">
        <v>1765</v>
      </c>
      <c r="C334" s="226">
        <v>1.41</v>
      </c>
      <c r="D334" s="196">
        <v>17338.49318719334</v>
      </c>
      <c r="E334" s="227">
        <v>20806.189999999999</v>
      </c>
      <c r="F334" s="228"/>
    </row>
    <row r="335" spans="1:6" s="176" customFormat="1" x14ac:dyDescent="0.25">
      <c r="A335" s="225"/>
      <c r="B335" s="194" t="s">
        <v>1766</v>
      </c>
      <c r="C335" s="226">
        <v>1.39</v>
      </c>
      <c r="D335" s="196">
        <v>17092.557113616131</v>
      </c>
      <c r="E335" s="227">
        <v>20511.07</v>
      </c>
      <c r="F335" s="228"/>
    </row>
    <row r="336" spans="1:6" s="176" customFormat="1" x14ac:dyDescent="0.25">
      <c r="A336" s="225"/>
      <c r="B336" s="194" t="s">
        <v>1767</v>
      </c>
      <c r="C336" s="226">
        <v>1.37</v>
      </c>
      <c r="D336" s="196">
        <v>16846.621040038921</v>
      </c>
      <c r="E336" s="227">
        <v>20215.95</v>
      </c>
      <c r="F336" s="228"/>
    </row>
    <row r="337" spans="1:6" s="176" customFormat="1" x14ac:dyDescent="0.25">
      <c r="A337" s="225"/>
      <c r="B337" s="194" t="s">
        <v>1768</v>
      </c>
      <c r="C337" s="226">
        <v>1.35</v>
      </c>
      <c r="D337" s="196">
        <v>16600.684966461711</v>
      </c>
      <c r="E337" s="227">
        <v>19920.82</v>
      </c>
      <c r="F337" s="228"/>
    </row>
    <row r="338" spans="1:6" s="191" customFormat="1" x14ac:dyDescent="0.25">
      <c r="A338" s="187">
        <v>62</v>
      </c>
      <c r="B338" s="187" t="s">
        <v>2156</v>
      </c>
      <c r="C338" s="221">
        <v>1.5503000000000002</v>
      </c>
      <c r="D338" s="189">
        <v>18119.819544972193</v>
      </c>
      <c r="E338" s="222">
        <v>21743.78</v>
      </c>
      <c r="F338" s="223"/>
    </row>
    <row r="339" spans="1:6" s="176" customFormat="1" x14ac:dyDescent="0.25">
      <c r="A339" s="225"/>
      <c r="B339" s="194" t="s">
        <v>1769</v>
      </c>
      <c r="C339" s="226">
        <v>1.54</v>
      </c>
      <c r="D339" s="196">
        <v>17999.433722026173</v>
      </c>
      <c r="E339" s="227">
        <v>21599.32</v>
      </c>
      <c r="F339" s="228"/>
    </row>
    <row r="340" spans="1:6" s="176" customFormat="1" x14ac:dyDescent="0.25">
      <c r="A340" s="225"/>
      <c r="B340" s="194" t="s">
        <v>1770</v>
      </c>
      <c r="C340" s="226">
        <v>1.52</v>
      </c>
      <c r="D340" s="196">
        <v>17765.67484251934</v>
      </c>
      <c r="E340" s="227">
        <v>21318.81</v>
      </c>
      <c r="F340" s="228"/>
    </row>
    <row r="341" spans="1:6" s="176" customFormat="1" x14ac:dyDescent="0.25">
      <c r="A341" s="225"/>
      <c r="B341" s="194" t="s">
        <v>1771</v>
      </c>
      <c r="C341" s="226">
        <v>1.5</v>
      </c>
      <c r="D341" s="196">
        <v>17531.915963012507</v>
      </c>
      <c r="E341" s="227">
        <v>21038.3</v>
      </c>
      <c r="F341" s="228"/>
    </row>
    <row r="342" spans="1:6" s="176" customFormat="1" x14ac:dyDescent="0.25">
      <c r="A342" s="225"/>
      <c r="B342" s="194" t="s">
        <v>1772</v>
      </c>
      <c r="C342" s="226">
        <v>1.48</v>
      </c>
      <c r="D342" s="196">
        <v>17298.15708350567</v>
      </c>
      <c r="E342" s="227">
        <v>20757.79</v>
      </c>
      <c r="F342" s="228"/>
    </row>
    <row r="343" spans="1:6" s="176" customFormat="1" x14ac:dyDescent="0.25">
      <c r="A343" s="225"/>
      <c r="B343" s="194" t="s">
        <v>1773</v>
      </c>
      <c r="C343" s="226">
        <v>1.46</v>
      </c>
      <c r="D343" s="196">
        <v>17064.398203998837</v>
      </c>
      <c r="E343" s="227">
        <v>20477.28</v>
      </c>
      <c r="F343" s="228"/>
    </row>
    <row r="344" spans="1:6" s="191" customFormat="1" x14ac:dyDescent="0.25">
      <c r="A344" s="220">
        <v>63</v>
      </c>
      <c r="B344" s="187" t="s">
        <v>2157</v>
      </c>
      <c r="C344" s="221">
        <v>1.5503000000000002</v>
      </c>
      <c r="D344" s="189">
        <v>18553.064775075414</v>
      </c>
      <c r="E344" s="222">
        <v>22263.68</v>
      </c>
      <c r="F344" s="223"/>
    </row>
    <row r="345" spans="1:6" s="176" customFormat="1" x14ac:dyDescent="0.25">
      <c r="A345" s="225"/>
      <c r="B345" s="194" t="s">
        <v>1774</v>
      </c>
      <c r="C345" s="226">
        <v>1.54</v>
      </c>
      <c r="D345" s="196">
        <v>18429.800524812061</v>
      </c>
      <c r="E345" s="227">
        <v>22115.759999999998</v>
      </c>
      <c r="F345" s="228"/>
    </row>
    <row r="346" spans="1:6" s="176" customFormat="1" x14ac:dyDescent="0.25">
      <c r="A346" s="225"/>
      <c r="B346" s="194" t="s">
        <v>1775</v>
      </c>
      <c r="C346" s="226">
        <v>1.52</v>
      </c>
      <c r="D346" s="196">
        <v>18190.452466048268</v>
      </c>
      <c r="E346" s="227">
        <v>21828.54</v>
      </c>
      <c r="F346" s="228"/>
    </row>
    <row r="347" spans="1:6" s="176" customFormat="1" x14ac:dyDescent="0.25">
      <c r="A347" s="225"/>
      <c r="B347" s="194" t="s">
        <v>1776</v>
      </c>
      <c r="C347" s="226">
        <v>1.5</v>
      </c>
      <c r="D347" s="196">
        <v>17951.104407284474</v>
      </c>
      <c r="E347" s="227">
        <v>21541.33</v>
      </c>
      <c r="F347" s="228"/>
    </row>
    <row r="348" spans="1:6" s="176" customFormat="1" x14ac:dyDescent="0.25">
      <c r="A348" s="225"/>
      <c r="B348" s="194" t="s">
        <v>1777</v>
      </c>
      <c r="C348" s="226">
        <v>1.48</v>
      </c>
      <c r="D348" s="196">
        <v>17711.756348520681</v>
      </c>
      <c r="E348" s="227">
        <v>21254.11</v>
      </c>
      <c r="F348" s="228"/>
    </row>
    <row r="349" spans="1:6" s="176" customFormat="1" x14ac:dyDescent="0.25">
      <c r="A349" s="225"/>
      <c r="B349" s="194" t="s">
        <v>1778</v>
      </c>
      <c r="C349" s="226">
        <v>1.46</v>
      </c>
      <c r="D349" s="196">
        <v>17472.408289756888</v>
      </c>
      <c r="E349" s="227">
        <v>20966.89</v>
      </c>
      <c r="F349" s="228"/>
    </row>
    <row r="350" spans="1:6" x14ac:dyDescent="0.25">
      <c r="A350" s="198"/>
      <c r="B350" s="229"/>
      <c r="C350" s="230"/>
      <c r="D350" s="197"/>
      <c r="E350" s="228"/>
      <c r="F350" s="228"/>
    </row>
    <row r="351" spans="1:6" x14ac:dyDescent="0.25">
      <c r="A351" s="198"/>
      <c r="B351" s="232" t="s">
        <v>1402</v>
      </c>
      <c r="C351" s="230"/>
      <c r="D351" s="197"/>
      <c r="E351" s="228"/>
      <c r="F351" s="228"/>
    </row>
    <row r="352" spans="1:6" x14ac:dyDescent="0.25">
      <c r="A352" s="198"/>
      <c r="B352" s="220" t="s">
        <v>930</v>
      </c>
      <c r="C352" s="337" t="s">
        <v>1403</v>
      </c>
      <c r="D352" s="338"/>
      <c r="E352" s="222" t="s">
        <v>1404</v>
      </c>
      <c r="F352" s="223"/>
    </row>
    <row r="353" spans="1:6" x14ac:dyDescent="0.25">
      <c r="A353" s="198"/>
      <c r="B353" s="225" t="s">
        <v>1779</v>
      </c>
      <c r="C353" s="339" t="s">
        <v>1405</v>
      </c>
      <c r="D353" s="340"/>
      <c r="E353" s="233">
        <v>540</v>
      </c>
      <c r="F353" s="234"/>
    </row>
    <row r="354" spans="1:6" ht="8.25" customHeight="1" x14ac:dyDescent="0.25">
      <c r="A354" s="198"/>
      <c r="B354" s="229"/>
      <c r="C354" s="230"/>
      <c r="D354" s="197"/>
      <c r="E354" s="228"/>
      <c r="F354" s="228"/>
    </row>
    <row r="355" spans="1:6" x14ac:dyDescent="0.25">
      <c r="B355" s="235" t="s">
        <v>1780</v>
      </c>
    </row>
    <row r="356" spans="1:6" ht="15" customHeight="1" x14ac:dyDescent="0.25">
      <c r="B356" s="213" t="s">
        <v>1406</v>
      </c>
    </row>
    <row r="357" spans="1:6" ht="15" customHeight="1" x14ac:dyDescent="0.25">
      <c r="B357" s="236" t="s">
        <v>1407</v>
      </c>
    </row>
    <row r="358" spans="1:6" x14ac:dyDescent="0.25">
      <c r="B358" s="236" t="s">
        <v>1408</v>
      </c>
    </row>
    <row r="359" spans="1:6" x14ac:dyDescent="0.25">
      <c r="B359" s="236" t="s">
        <v>1409</v>
      </c>
    </row>
    <row r="360" spans="1:6" x14ac:dyDescent="0.25">
      <c r="B360" s="236" t="s">
        <v>1781</v>
      </c>
    </row>
  </sheetData>
  <mergeCells count="10">
    <mergeCell ref="C352:D352"/>
    <mergeCell ref="C353:D353"/>
    <mergeCell ref="A4:E4"/>
    <mergeCell ref="A5:E5"/>
    <mergeCell ref="A6:E6"/>
    <mergeCell ref="A7:E7"/>
    <mergeCell ref="A10:A11"/>
    <mergeCell ref="C10:C11"/>
    <mergeCell ref="D10:D11"/>
    <mergeCell ref="E10:E11"/>
  </mergeCells>
  <pageMargins left="0.7" right="0.7" top="0.75" bottom="0.75" header="0.3" footer="0.3"/>
  <pageSetup paperSize="9" scale="82" fitToHeight="0" orientation="portrait" r:id="rId1"/>
  <rowBreaks count="1" manualBreakCount="1">
    <brk id="16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5" sqref="A15:E17"/>
    </sheetView>
  </sheetViews>
  <sheetFormatPr defaultRowHeight="15" x14ac:dyDescent="0.25"/>
  <cols>
    <col min="2" max="2" width="17.7109375" customWidth="1"/>
    <col min="3" max="3" width="12.7109375" customWidth="1"/>
    <col min="4" max="4" width="12.5703125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x14ac:dyDescent="0.25">
      <c r="A3" s="329" t="s">
        <v>752</v>
      </c>
      <c r="B3" s="329"/>
      <c r="C3" s="329"/>
      <c r="D3" s="329"/>
      <c r="E3" s="329"/>
    </row>
    <row r="4" spans="1:5" ht="15.75" x14ac:dyDescent="0.25">
      <c r="A4" s="329" t="s">
        <v>898</v>
      </c>
      <c r="B4" s="329"/>
      <c r="C4" s="329"/>
      <c r="D4" s="329"/>
      <c r="E4" s="329"/>
    </row>
    <row r="5" spans="1:5" ht="15.75" x14ac:dyDescent="0.25">
      <c r="A5" s="329" t="s">
        <v>754</v>
      </c>
      <c r="B5" s="329"/>
      <c r="C5" s="329"/>
      <c r="D5" s="329"/>
      <c r="E5" s="329"/>
    </row>
    <row r="6" spans="1:5" ht="15.75" x14ac:dyDescent="0.25">
      <c r="A6" s="329" t="s">
        <v>897</v>
      </c>
      <c r="B6" s="329"/>
      <c r="C6" s="329"/>
      <c r="D6" s="329"/>
      <c r="E6" s="329"/>
    </row>
    <row r="7" spans="1:5" ht="15.75" x14ac:dyDescent="0.25">
      <c r="A7" s="44"/>
      <c r="B7" s="122" t="s">
        <v>971</v>
      </c>
      <c r="C7" s="44"/>
      <c r="D7" s="351"/>
      <c r="E7" s="351"/>
    </row>
    <row r="9" spans="1:5" ht="15" customHeight="1" x14ac:dyDescent="0.25">
      <c r="A9" s="345" t="s">
        <v>4</v>
      </c>
      <c r="B9" s="347" t="s">
        <v>0</v>
      </c>
      <c r="C9" s="349" t="s">
        <v>1</v>
      </c>
      <c r="D9" s="352" t="s">
        <v>896</v>
      </c>
      <c r="E9" s="352"/>
    </row>
    <row r="10" spans="1:5" x14ac:dyDescent="0.25">
      <c r="A10" s="346"/>
      <c r="B10" s="348"/>
      <c r="C10" s="349"/>
      <c r="D10" s="352"/>
      <c r="E10" s="352"/>
    </row>
    <row r="11" spans="1:5" x14ac:dyDescent="0.25">
      <c r="A11" s="120">
        <v>1</v>
      </c>
      <c r="B11" s="5" t="s">
        <v>886</v>
      </c>
      <c r="C11" s="8">
        <v>14573.150658178409</v>
      </c>
      <c r="D11" s="353">
        <f>ROUND(C11*1.2,2)</f>
        <v>17487.78</v>
      </c>
      <c r="E11" s="353">
        <f>ROUND(D11*1.2,2)</f>
        <v>20985.34</v>
      </c>
    </row>
    <row r="12" spans="1:5" x14ac:dyDescent="0.25">
      <c r="A12" s="120">
        <v>2</v>
      </c>
      <c r="B12" s="5" t="s">
        <v>887</v>
      </c>
      <c r="C12" s="8">
        <v>13691.779020205166</v>
      </c>
      <c r="D12" s="353">
        <f t="shared" ref="D12:E12" si="0">ROUND(C12*1.2,2)</f>
        <v>16430.13</v>
      </c>
      <c r="E12" s="353">
        <f t="shared" si="0"/>
        <v>19716.16</v>
      </c>
    </row>
    <row r="13" spans="1:5" x14ac:dyDescent="0.25">
      <c r="A13" s="120">
        <v>3</v>
      </c>
      <c r="B13" s="5" t="s">
        <v>888</v>
      </c>
      <c r="C13" s="8">
        <v>18435.609833692681</v>
      </c>
      <c r="D13" s="353">
        <f t="shared" ref="D13:E13" si="1">ROUND(C13*1.2,2)</f>
        <v>22122.73</v>
      </c>
      <c r="E13" s="353">
        <f t="shared" si="1"/>
        <v>26547.279999999999</v>
      </c>
    </row>
  </sheetData>
  <mergeCells count="12">
    <mergeCell ref="D11:E11"/>
    <mergeCell ref="D12:E12"/>
    <mergeCell ref="D13:E13"/>
    <mergeCell ref="A9:A10"/>
    <mergeCell ref="B9:B10"/>
    <mergeCell ref="C9:C10"/>
    <mergeCell ref="A3:E3"/>
    <mergeCell ref="A4:E4"/>
    <mergeCell ref="A5:E5"/>
    <mergeCell ref="A6:E6"/>
    <mergeCell ref="D7:E7"/>
    <mergeCell ref="D9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35" sqref="A35:E37"/>
    </sheetView>
  </sheetViews>
  <sheetFormatPr defaultRowHeight="15" x14ac:dyDescent="0.25"/>
  <cols>
    <col min="2" max="2" width="26" customWidth="1"/>
    <col min="3" max="3" width="16.7109375" customWidth="1"/>
    <col min="4" max="4" width="16.85546875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customHeight="1" x14ac:dyDescent="0.25">
      <c r="A3" s="329" t="s">
        <v>752</v>
      </c>
      <c r="B3" s="329"/>
      <c r="C3" s="329"/>
      <c r="D3" s="329"/>
      <c r="E3" s="329"/>
    </row>
    <row r="4" spans="1:5" ht="15.75" customHeight="1" x14ac:dyDescent="0.25">
      <c r="A4" s="329" t="s">
        <v>894</v>
      </c>
      <c r="B4" s="329"/>
      <c r="C4" s="329"/>
      <c r="D4" s="329"/>
      <c r="E4" s="329"/>
    </row>
    <row r="5" spans="1:5" ht="15.75" customHeight="1" x14ac:dyDescent="0.25">
      <c r="A5" s="329" t="s">
        <v>754</v>
      </c>
      <c r="B5" s="329"/>
      <c r="C5" s="329"/>
      <c r="D5" s="329"/>
      <c r="E5" s="329"/>
    </row>
    <row r="6" spans="1:5" ht="15.75" customHeight="1" x14ac:dyDescent="0.25">
      <c r="A6" s="329" t="s">
        <v>897</v>
      </c>
      <c r="B6" s="329"/>
      <c r="C6" s="329"/>
      <c r="D6" s="329"/>
      <c r="E6" s="329"/>
    </row>
    <row r="7" spans="1:5" ht="15.75" x14ac:dyDescent="0.25">
      <c r="A7" s="44"/>
      <c r="B7" s="122" t="s">
        <v>971</v>
      </c>
      <c r="C7" s="44"/>
      <c r="D7" s="351"/>
      <c r="E7" s="351"/>
    </row>
    <row r="8" spans="1:5" ht="15" customHeight="1" x14ac:dyDescent="0.25">
      <c r="A8" s="345" t="s">
        <v>11</v>
      </c>
      <c r="B8" s="347" t="s">
        <v>0</v>
      </c>
      <c r="C8" s="349" t="s">
        <v>1</v>
      </c>
      <c r="D8" s="352" t="s">
        <v>2</v>
      </c>
    </row>
    <row r="9" spans="1:5" x14ac:dyDescent="0.25">
      <c r="A9" s="346"/>
      <c r="B9" s="348"/>
      <c r="C9" s="349"/>
      <c r="D9" s="352"/>
    </row>
    <row r="10" spans="1:5" x14ac:dyDescent="0.25">
      <c r="A10" s="5" t="s">
        <v>1516</v>
      </c>
      <c r="B10" s="285" t="s">
        <v>1808</v>
      </c>
      <c r="C10" s="209">
        <v>628.60445567557986</v>
      </c>
      <c r="D10" s="210">
        <v>754.33</v>
      </c>
    </row>
    <row r="11" spans="1:5" x14ac:dyDescent="0.25">
      <c r="A11" s="5" t="s">
        <v>1516</v>
      </c>
      <c r="B11" s="286" t="s">
        <v>14</v>
      </c>
      <c r="C11" s="10">
        <v>1148.6199999999999</v>
      </c>
      <c r="D11" s="210">
        <f t="shared" ref="D11:D33" si="0">ROUND(C11*1.2,2)</f>
        <v>1378.34</v>
      </c>
    </row>
    <row r="12" spans="1:5" x14ac:dyDescent="0.25">
      <c r="A12" s="5" t="s">
        <v>1516</v>
      </c>
      <c r="B12" s="286" t="s">
        <v>15</v>
      </c>
      <c r="C12" s="10">
        <v>891.64062012921408</v>
      </c>
      <c r="D12" s="210">
        <v>1069.97</v>
      </c>
    </row>
    <row r="13" spans="1:5" x14ac:dyDescent="0.25">
      <c r="A13" s="5" t="s">
        <v>1516</v>
      </c>
      <c r="B13" s="286" t="s">
        <v>16</v>
      </c>
      <c r="C13" s="10">
        <v>1504.97</v>
      </c>
      <c r="D13" s="210">
        <f t="shared" si="0"/>
        <v>1805.96</v>
      </c>
    </row>
    <row r="14" spans="1:5" x14ac:dyDescent="0.25">
      <c r="A14" s="5" t="s">
        <v>1516</v>
      </c>
      <c r="B14" s="286" t="s">
        <v>1809</v>
      </c>
      <c r="C14" s="208">
        <v>1021.257983594136</v>
      </c>
      <c r="D14" s="210">
        <v>1225.51</v>
      </c>
    </row>
    <row r="15" spans="1:5" x14ac:dyDescent="0.25">
      <c r="A15" s="5" t="s">
        <v>1516</v>
      </c>
      <c r="B15" s="286" t="s">
        <v>17</v>
      </c>
      <c r="C15" s="10">
        <v>1919.62</v>
      </c>
      <c r="D15" s="210">
        <f t="shared" si="0"/>
        <v>2303.54</v>
      </c>
    </row>
    <row r="16" spans="1:5" x14ac:dyDescent="0.25">
      <c r="A16" s="5" t="s">
        <v>1516</v>
      </c>
      <c r="B16" s="5" t="s">
        <v>1810</v>
      </c>
      <c r="C16" s="208">
        <v>1223.1892360952274</v>
      </c>
      <c r="D16" s="210">
        <f t="shared" si="0"/>
        <v>1467.83</v>
      </c>
    </row>
    <row r="17" spans="1:4" x14ac:dyDescent="0.25">
      <c r="A17" s="5" t="s">
        <v>1516</v>
      </c>
      <c r="B17" s="5" t="s">
        <v>18</v>
      </c>
      <c r="C17" s="10">
        <v>2256.1999999999998</v>
      </c>
      <c r="D17" s="210">
        <f t="shared" si="0"/>
        <v>2707.44</v>
      </c>
    </row>
    <row r="18" spans="1:4" x14ac:dyDescent="0.25">
      <c r="A18" s="5" t="s">
        <v>1516</v>
      </c>
      <c r="B18" s="5" t="s">
        <v>19</v>
      </c>
      <c r="C18" s="10">
        <v>800.84</v>
      </c>
      <c r="D18" s="210">
        <f t="shared" si="0"/>
        <v>961.01</v>
      </c>
    </row>
    <row r="19" spans="1:4" x14ac:dyDescent="0.25">
      <c r="A19" s="5" t="s">
        <v>1516</v>
      </c>
      <c r="B19" s="5" t="s">
        <v>20</v>
      </c>
      <c r="C19" s="10">
        <v>1643.74</v>
      </c>
      <c r="D19" s="210">
        <f t="shared" si="0"/>
        <v>1972.49</v>
      </c>
    </row>
    <row r="20" spans="1:4" x14ac:dyDescent="0.25">
      <c r="A20" s="5" t="s">
        <v>1516</v>
      </c>
      <c r="B20" s="5" t="s">
        <v>21</v>
      </c>
      <c r="C20" s="10">
        <v>984.57</v>
      </c>
      <c r="D20" s="210">
        <f t="shared" si="0"/>
        <v>1181.48</v>
      </c>
    </row>
    <row r="21" spans="1:4" x14ac:dyDescent="0.25">
      <c r="A21" s="5" t="s">
        <v>1516</v>
      </c>
      <c r="B21" s="5" t="s">
        <v>22</v>
      </c>
      <c r="C21" s="10">
        <v>2093.9699999999998</v>
      </c>
      <c r="D21" s="210">
        <f t="shared" si="0"/>
        <v>2512.7600000000002</v>
      </c>
    </row>
    <row r="22" spans="1:4" x14ac:dyDescent="0.25">
      <c r="A22" s="5" t="s">
        <v>1516</v>
      </c>
      <c r="B22" s="5" t="s">
        <v>23</v>
      </c>
      <c r="C22" s="10">
        <v>1211.43</v>
      </c>
      <c r="D22" s="210">
        <f t="shared" si="0"/>
        <v>1453.72</v>
      </c>
    </row>
    <row r="23" spans="1:4" x14ac:dyDescent="0.25">
      <c r="A23" s="5" t="s">
        <v>1516</v>
      </c>
      <c r="B23" s="5" t="s">
        <v>24</v>
      </c>
      <c r="C23" s="10">
        <v>2627.32</v>
      </c>
      <c r="D23" s="210">
        <f t="shared" si="0"/>
        <v>3152.78</v>
      </c>
    </row>
    <row r="24" spans="1:4" x14ac:dyDescent="0.25">
      <c r="A24" s="5" t="s">
        <v>1516</v>
      </c>
      <c r="B24" s="5" t="s">
        <v>25</v>
      </c>
      <c r="C24" s="10">
        <v>1437.68</v>
      </c>
      <c r="D24" s="210">
        <f t="shared" si="0"/>
        <v>1725.22</v>
      </c>
    </row>
    <row r="25" spans="1:4" x14ac:dyDescent="0.25">
      <c r="A25" s="5" t="s">
        <v>1516</v>
      </c>
      <c r="B25" s="5" t="s">
        <v>26</v>
      </c>
      <c r="C25" s="10">
        <v>3062.53</v>
      </c>
      <c r="D25" s="210">
        <f t="shared" si="0"/>
        <v>3675.04</v>
      </c>
    </row>
    <row r="26" spans="1:4" x14ac:dyDescent="0.25">
      <c r="A26" s="5" t="s">
        <v>1516</v>
      </c>
      <c r="B26" s="5" t="s">
        <v>27</v>
      </c>
      <c r="C26" s="10">
        <v>2080.77</v>
      </c>
      <c r="D26" s="210">
        <f t="shared" si="0"/>
        <v>2496.92</v>
      </c>
    </row>
    <row r="27" spans="1:4" x14ac:dyDescent="0.25">
      <c r="A27" s="5" t="s">
        <v>1516</v>
      </c>
      <c r="B27" s="5" t="s">
        <v>28</v>
      </c>
      <c r="C27" s="10">
        <v>4115.84</v>
      </c>
      <c r="D27" s="210">
        <f t="shared" si="0"/>
        <v>4939.01</v>
      </c>
    </row>
    <row r="28" spans="1:4" x14ac:dyDescent="0.25">
      <c r="A28" s="5" t="s">
        <v>1516</v>
      </c>
      <c r="B28" s="5" t="s">
        <v>29</v>
      </c>
      <c r="C28" s="10">
        <v>1465.0965000000001</v>
      </c>
      <c r="D28" s="210">
        <f t="shared" si="0"/>
        <v>1758.12</v>
      </c>
    </row>
    <row r="29" spans="1:4" x14ac:dyDescent="0.25">
      <c r="A29" s="5" t="s">
        <v>1516</v>
      </c>
      <c r="B29" s="5" t="s">
        <v>30</v>
      </c>
      <c r="C29" s="10">
        <v>3119.42</v>
      </c>
      <c r="D29" s="210">
        <f t="shared" si="0"/>
        <v>3743.3</v>
      </c>
    </row>
    <row r="30" spans="1:4" x14ac:dyDescent="0.25">
      <c r="A30" s="5" t="s">
        <v>1516</v>
      </c>
      <c r="B30" s="5" t="s">
        <v>31</v>
      </c>
      <c r="C30" s="10">
        <v>2447.6864999999998</v>
      </c>
      <c r="D30" s="210">
        <f t="shared" si="0"/>
        <v>2937.22</v>
      </c>
    </row>
    <row r="31" spans="1:4" x14ac:dyDescent="0.25">
      <c r="A31" s="5" t="s">
        <v>1516</v>
      </c>
      <c r="B31" s="5" t="s">
        <v>32</v>
      </c>
      <c r="C31" s="10">
        <v>5095.8100000000004</v>
      </c>
      <c r="D31" s="210">
        <f t="shared" si="0"/>
        <v>6114.97</v>
      </c>
    </row>
    <row r="32" spans="1:4" x14ac:dyDescent="0.25">
      <c r="A32" s="5" t="s">
        <v>1516</v>
      </c>
      <c r="B32" s="5" t="s">
        <v>33</v>
      </c>
      <c r="C32" s="10">
        <v>2905.0455000000002</v>
      </c>
      <c r="D32" s="210">
        <f t="shared" si="0"/>
        <v>3486.05</v>
      </c>
    </row>
    <row r="33" spans="1:4" x14ac:dyDescent="0.25">
      <c r="A33" s="5" t="s">
        <v>1516</v>
      </c>
      <c r="B33" s="5" t="s">
        <v>34</v>
      </c>
      <c r="C33" s="10">
        <v>6196.3</v>
      </c>
      <c r="D33" s="210">
        <f t="shared" si="0"/>
        <v>7435.56</v>
      </c>
    </row>
  </sheetData>
  <mergeCells count="9">
    <mergeCell ref="D7:E7"/>
    <mergeCell ref="A6:E6"/>
    <mergeCell ref="A5:E5"/>
    <mergeCell ref="A4:E4"/>
    <mergeCell ref="A3:E3"/>
    <mergeCell ref="A8:A9"/>
    <mergeCell ref="B8:B9"/>
    <mergeCell ref="C8:C9"/>
    <mergeCell ref="D8:D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D42" sqref="D42"/>
    </sheetView>
  </sheetViews>
  <sheetFormatPr defaultRowHeight="15" x14ac:dyDescent="0.25"/>
  <cols>
    <col min="2" max="2" width="26" customWidth="1"/>
    <col min="3" max="3" width="9.42578125" customWidth="1"/>
    <col min="4" max="4" width="20.5703125" customWidth="1"/>
    <col min="5" max="5" width="18.42578125" customWidth="1"/>
  </cols>
  <sheetData>
    <row r="1" spans="1:6" ht="18.75" x14ac:dyDescent="0.25">
      <c r="A1" s="39"/>
      <c r="B1" s="40"/>
      <c r="C1" s="40"/>
      <c r="D1" s="40"/>
      <c r="E1" s="350" t="s">
        <v>5</v>
      </c>
      <c r="F1" s="350"/>
    </row>
    <row r="2" spans="1:6" ht="18.75" x14ac:dyDescent="0.25">
      <c r="A2" s="41"/>
      <c r="B2" s="40"/>
      <c r="C2" s="40"/>
      <c r="D2" s="40"/>
      <c r="E2" s="350" t="s">
        <v>6</v>
      </c>
      <c r="F2" s="350"/>
    </row>
    <row r="3" spans="1:6" ht="18.75" x14ac:dyDescent="0.25">
      <c r="A3" s="41"/>
      <c r="B3" s="40"/>
      <c r="C3" s="40"/>
      <c r="D3" s="40"/>
      <c r="E3" s="172"/>
      <c r="F3" s="172" t="s">
        <v>750</v>
      </c>
    </row>
    <row r="4" spans="1:6" ht="18.75" x14ac:dyDescent="0.25">
      <c r="A4" s="41"/>
      <c r="B4" s="42"/>
      <c r="C4" s="42"/>
      <c r="D4" s="42"/>
      <c r="E4" s="172"/>
      <c r="F4" s="172" t="s">
        <v>7</v>
      </c>
    </row>
    <row r="5" spans="1:6" ht="18.75" x14ac:dyDescent="0.25">
      <c r="A5" s="41"/>
      <c r="B5" s="40"/>
      <c r="C5" s="40"/>
      <c r="D5" s="40"/>
      <c r="E5" s="172"/>
      <c r="F5" s="172" t="s">
        <v>751</v>
      </c>
    </row>
    <row r="6" spans="1:6" ht="18.75" x14ac:dyDescent="0.25">
      <c r="A6" s="41"/>
      <c r="B6" s="41"/>
      <c r="C6" s="41"/>
      <c r="D6" s="41"/>
      <c r="E6" s="43"/>
      <c r="F6" s="43"/>
    </row>
    <row r="7" spans="1:6" ht="18.75" x14ac:dyDescent="0.25">
      <c r="A7" s="41"/>
      <c r="B7" s="41"/>
      <c r="C7" s="41"/>
      <c r="D7" s="41"/>
      <c r="E7" s="43"/>
      <c r="F7" s="43"/>
    </row>
    <row r="8" spans="1:6" ht="15.75" customHeight="1" x14ac:dyDescent="0.25">
      <c r="A8" s="329" t="s">
        <v>752</v>
      </c>
      <c r="B8" s="329"/>
      <c r="C8" s="329"/>
      <c r="D8" s="329"/>
      <c r="E8" s="329"/>
      <c r="F8" s="329"/>
    </row>
    <row r="9" spans="1:6" ht="15.75" customHeight="1" x14ac:dyDescent="0.25">
      <c r="A9" s="329" t="s">
        <v>1517</v>
      </c>
      <c r="B9" s="329"/>
      <c r="C9" s="329"/>
      <c r="D9" s="329"/>
      <c r="E9" s="329"/>
      <c r="F9" s="329"/>
    </row>
    <row r="10" spans="1:6" ht="15.75" customHeight="1" x14ac:dyDescent="0.25">
      <c r="A10" s="329" t="s">
        <v>754</v>
      </c>
      <c r="B10" s="329"/>
      <c r="C10" s="329"/>
      <c r="D10" s="329"/>
      <c r="E10" s="329"/>
      <c r="F10" s="329"/>
    </row>
    <row r="11" spans="1:6" ht="15.75" customHeight="1" x14ac:dyDescent="0.25">
      <c r="A11" s="329" t="s">
        <v>897</v>
      </c>
      <c r="B11" s="329"/>
      <c r="C11" s="329"/>
      <c r="D11" s="329"/>
      <c r="E11" s="329"/>
      <c r="F11" s="329"/>
    </row>
    <row r="12" spans="1:6" ht="15.75" customHeight="1" x14ac:dyDescent="0.25">
      <c r="A12" s="173"/>
      <c r="B12" s="173"/>
      <c r="C12" s="173"/>
      <c r="D12" s="173"/>
      <c r="E12" s="173"/>
      <c r="F12" s="173"/>
    </row>
    <row r="13" spans="1:6" ht="15.75" customHeight="1" x14ac:dyDescent="0.25">
      <c r="A13" s="44"/>
      <c r="B13" s="122"/>
      <c r="C13" s="122"/>
      <c r="D13" s="355" t="s">
        <v>1532</v>
      </c>
      <c r="E13" s="355"/>
      <c r="F13" s="355"/>
    </row>
    <row r="14" spans="1:6" ht="15" customHeight="1" x14ac:dyDescent="0.25">
      <c r="A14" s="356" t="s">
        <v>4</v>
      </c>
      <c r="B14" s="358" t="s">
        <v>0</v>
      </c>
      <c r="C14" s="360" t="s">
        <v>756</v>
      </c>
      <c r="D14" s="362" t="s">
        <v>1518</v>
      </c>
      <c r="E14" s="362" t="s">
        <v>1519</v>
      </c>
    </row>
    <row r="15" spans="1:6" ht="33" customHeight="1" x14ac:dyDescent="0.25">
      <c r="A15" s="357"/>
      <c r="B15" s="359"/>
      <c r="C15" s="361"/>
      <c r="D15" s="362"/>
      <c r="E15" s="362"/>
    </row>
    <row r="16" spans="1:6" x14ac:dyDescent="0.25">
      <c r="A16" s="171">
        <v>1</v>
      </c>
      <c r="B16" s="5" t="s">
        <v>1520</v>
      </c>
      <c r="C16" s="5">
        <f>[1]Расчет!E5</f>
        <v>0.14599999999999999</v>
      </c>
      <c r="D16" s="174">
        <f>[1]Расчет!F21</f>
        <v>732.86416669679068</v>
      </c>
      <c r="E16" s="174">
        <f>D16*1.2</f>
        <v>879.43700003614879</v>
      </c>
    </row>
    <row r="17" spans="1:5" x14ac:dyDescent="0.25">
      <c r="A17" s="171">
        <v>2</v>
      </c>
      <c r="B17" s="5" t="s">
        <v>1521</v>
      </c>
      <c r="C17" s="5">
        <f>[1]Расчет!G5</f>
        <v>0.19500000000000001</v>
      </c>
      <c r="D17" s="174">
        <f>[1]Расчет!H21</f>
        <v>932.37689621202469</v>
      </c>
      <c r="E17" s="174">
        <f t="shared" ref="E17:E27" si="0">D17*1.2</f>
        <v>1118.8522754544297</v>
      </c>
    </row>
    <row r="18" spans="1:5" x14ac:dyDescent="0.25">
      <c r="A18" s="171">
        <v>3</v>
      </c>
      <c r="B18" s="5" t="s">
        <v>1522</v>
      </c>
      <c r="C18" s="5">
        <f>[1]Расчет!I5</f>
        <v>0.24399999999999999</v>
      </c>
      <c r="D18" s="174">
        <f>[1]Расчет!J21</f>
        <v>1170.6976257272586</v>
      </c>
      <c r="E18" s="174">
        <f t="shared" si="0"/>
        <v>1404.8371508727103</v>
      </c>
    </row>
    <row r="19" spans="1:5" x14ac:dyDescent="0.25">
      <c r="A19" s="171">
        <v>4</v>
      </c>
      <c r="B19" s="5" t="s">
        <v>1523</v>
      </c>
      <c r="C19" s="5">
        <f>[1]Расчет!K5</f>
        <v>0.29299999999999998</v>
      </c>
      <c r="D19" s="174">
        <f>[1]Расчет!L21</f>
        <v>1441.6190934661017</v>
      </c>
      <c r="E19" s="174">
        <f t="shared" si="0"/>
        <v>1729.9429121593221</v>
      </c>
    </row>
    <row r="20" spans="1:5" x14ac:dyDescent="0.25">
      <c r="A20" s="171">
        <v>5</v>
      </c>
      <c r="B20" s="5" t="s">
        <v>1524</v>
      </c>
      <c r="C20" s="5">
        <f>[1]Расчет!M5</f>
        <v>0.20300000000000001</v>
      </c>
      <c r="D20" s="174">
        <f>[1]Расчет!N21</f>
        <v>939.66178010091994</v>
      </c>
      <c r="E20" s="174">
        <f t="shared" si="0"/>
        <v>1127.5941361211039</v>
      </c>
    </row>
    <row r="21" spans="1:5" x14ac:dyDescent="0.25">
      <c r="A21" s="171">
        <v>6</v>
      </c>
      <c r="B21" s="5" t="s">
        <v>1525</v>
      </c>
      <c r="C21" s="5">
        <f>[1]Расчет!O5</f>
        <v>0.26500000000000001</v>
      </c>
      <c r="D21" s="174">
        <f>[1]Расчет!P21</f>
        <v>1279.764097767968</v>
      </c>
      <c r="E21" s="174">
        <f t="shared" si="0"/>
        <v>1535.7169173215616</v>
      </c>
    </row>
    <row r="22" spans="1:5" x14ac:dyDescent="0.25">
      <c r="A22" s="171">
        <v>7</v>
      </c>
      <c r="B22" s="5" t="s">
        <v>1526</v>
      </c>
      <c r="C22" s="5">
        <f>[1]Расчет!Q5</f>
        <v>0.33100000000000002</v>
      </c>
      <c r="D22" s="174">
        <f>[1]Расчет!R21</f>
        <v>1579.5899331558549</v>
      </c>
      <c r="E22" s="174">
        <f t="shared" si="0"/>
        <v>1895.5079197870257</v>
      </c>
    </row>
    <row r="23" spans="1:5" x14ac:dyDescent="0.25">
      <c r="A23" s="171">
        <v>8</v>
      </c>
      <c r="B23" s="5" t="s">
        <v>1527</v>
      </c>
      <c r="C23" s="5">
        <f>[1]Расчет!S5</f>
        <v>0.39800000000000002</v>
      </c>
      <c r="D23" s="174">
        <f>[1]Расчет!T21</f>
        <v>1824.1619334646032</v>
      </c>
      <c r="E23" s="174">
        <f t="shared" si="0"/>
        <v>2188.9943201575238</v>
      </c>
    </row>
    <row r="24" spans="1:5" x14ac:dyDescent="0.25">
      <c r="A24" s="171">
        <v>9</v>
      </c>
      <c r="B24" s="5" t="s">
        <v>1528</v>
      </c>
      <c r="C24" s="5">
        <f>[1]Расчет!U5</f>
        <v>0.40600000000000003</v>
      </c>
      <c r="D24" s="174">
        <f>[1]Расчет!V21</f>
        <v>1773.5522434404986</v>
      </c>
      <c r="E24" s="174">
        <f t="shared" si="0"/>
        <v>2128.2626921285982</v>
      </c>
    </row>
    <row r="25" spans="1:5" x14ac:dyDescent="0.25">
      <c r="A25" s="171">
        <v>10</v>
      </c>
      <c r="B25" s="5" t="s">
        <v>1529</v>
      </c>
      <c r="C25" s="5">
        <f>[1]Расчет!W5</f>
        <v>0.54300000000000004</v>
      </c>
      <c r="D25" s="174">
        <f>[1]Расчет!X21</f>
        <v>2292.3806900815825</v>
      </c>
      <c r="E25" s="174">
        <f t="shared" si="0"/>
        <v>2750.8568280978989</v>
      </c>
    </row>
    <row r="26" spans="1:5" x14ac:dyDescent="0.25">
      <c r="A26" s="171">
        <v>11</v>
      </c>
      <c r="B26" s="5" t="s">
        <v>1530</v>
      </c>
      <c r="C26" s="5">
        <f>[1]Расчет!Y5</f>
        <v>0.67900000000000005</v>
      </c>
      <c r="D26" s="174">
        <f>[1]Расчет!Z21</f>
        <v>2965.4353247787285</v>
      </c>
      <c r="E26" s="174">
        <f t="shared" si="0"/>
        <v>3558.522389734474</v>
      </c>
    </row>
    <row r="27" spans="1:5" x14ac:dyDescent="0.25">
      <c r="A27" s="171">
        <v>12</v>
      </c>
      <c r="B27" s="5" t="s">
        <v>1531</v>
      </c>
      <c r="C27" s="5">
        <f>[1]Расчет!AA5</f>
        <v>0.81499999999999995</v>
      </c>
      <c r="D27" s="174">
        <f>[1]Расчет!AB21</f>
        <v>3460.3896234989497</v>
      </c>
      <c r="E27" s="174">
        <f t="shared" si="0"/>
        <v>4152.4675481987397</v>
      </c>
    </row>
    <row r="31" spans="1:5" ht="15.75" x14ac:dyDescent="0.25">
      <c r="A31" s="316"/>
      <c r="B31" s="316"/>
      <c r="C31" s="170"/>
    </row>
    <row r="32" spans="1:5" ht="17.25" customHeight="1" x14ac:dyDescent="0.25">
      <c r="A32" s="354"/>
      <c r="B32" s="354"/>
      <c r="C32" s="211"/>
      <c r="E32" s="212"/>
    </row>
  </sheetData>
  <mergeCells count="14">
    <mergeCell ref="A11:F11"/>
    <mergeCell ref="E1:F1"/>
    <mergeCell ref="E2:F2"/>
    <mergeCell ref="A8:F8"/>
    <mergeCell ref="A9:F9"/>
    <mergeCell ref="A10:F10"/>
    <mergeCell ref="A31:B31"/>
    <mergeCell ref="A32:B32"/>
    <mergeCell ref="D13:F13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6" sqref="A26:E28"/>
    </sheetView>
  </sheetViews>
  <sheetFormatPr defaultRowHeight="15" x14ac:dyDescent="0.25"/>
  <cols>
    <col min="1" max="1" width="16.85546875" customWidth="1"/>
    <col min="2" max="2" width="14.140625" customWidth="1"/>
    <col min="3" max="4" width="20.42578125" customWidth="1"/>
  </cols>
  <sheetData>
    <row r="1" spans="1:5" ht="18.75" x14ac:dyDescent="0.25">
      <c r="A1" s="41"/>
      <c r="B1" s="41"/>
      <c r="C1" s="41"/>
      <c r="D1" s="43"/>
      <c r="E1" s="43"/>
    </row>
    <row r="2" spans="1:5" ht="18.75" x14ac:dyDescent="0.25">
      <c r="A2" s="41"/>
      <c r="B2" s="41"/>
      <c r="C2" s="41"/>
      <c r="D2" s="43"/>
      <c r="E2" s="43"/>
    </row>
    <row r="3" spans="1:5" ht="15.75" customHeight="1" x14ac:dyDescent="0.25">
      <c r="A3" s="329" t="s">
        <v>752</v>
      </c>
      <c r="B3" s="329"/>
      <c r="C3" s="329"/>
      <c r="D3" s="329"/>
      <c r="E3" s="329"/>
    </row>
    <row r="4" spans="1:5" ht="15.75" customHeight="1" x14ac:dyDescent="0.25">
      <c r="A4" s="329" t="s">
        <v>1783</v>
      </c>
      <c r="B4" s="329"/>
      <c r="C4" s="329"/>
      <c r="D4" s="329"/>
      <c r="E4" s="329"/>
    </row>
    <row r="5" spans="1:5" ht="15.75" customHeight="1" x14ac:dyDescent="0.25">
      <c r="A5" s="329" t="s">
        <v>754</v>
      </c>
      <c r="B5" s="329"/>
      <c r="C5" s="329"/>
      <c r="D5" s="329"/>
      <c r="E5" s="329"/>
    </row>
    <row r="6" spans="1:5" ht="15.75" customHeight="1" x14ac:dyDescent="0.25">
      <c r="A6" s="329" t="s">
        <v>897</v>
      </c>
      <c r="B6" s="329"/>
      <c r="C6" s="329"/>
      <c r="D6" s="329"/>
      <c r="E6" s="329"/>
    </row>
    <row r="7" spans="1:5" ht="15.75" x14ac:dyDescent="0.25">
      <c r="A7" s="44"/>
      <c r="B7" s="122" t="s">
        <v>971</v>
      </c>
      <c r="C7" s="44"/>
      <c r="D7" s="351"/>
      <c r="E7" s="351"/>
    </row>
    <row r="8" spans="1:5" ht="15" customHeight="1" x14ac:dyDescent="0.25">
      <c r="A8" s="6" t="s">
        <v>9</v>
      </c>
      <c r="B8" s="6" t="s">
        <v>756</v>
      </c>
      <c r="C8" s="6" t="s">
        <v>1784</v>
      </c>
      <c r="D8" s="6" t="s">
        <v>1785</v>
      </c>
    </row>
    <row r="9" spans="1:5" x14ac:dyDescent="0.25">
      <c r="A9" s="5" t="s">
        <v>1786</v>
      </c>
      <c r="B9" s="129">
        <v>0.9</v>
      </c>
      <c r="C9" s="8">
        <v>21563.539814640677</v>
      </c>
      <c r="D9" s="8">
        <f>ROUND(C9*1.2,2)</f>
        <v>25876.25</v>
      </c>
    </row>
    <row r="10" spans="1:5" x14ac:dyDescent="0.25">
      <c r="A10" s="9" t="s">
        <v>1787</v>
      </c>
      <c r="B10" s="9">
        <v>0.92</v>
      </c>
      <c r="C10" s="7">
        <v>22756.103285379915</v>
      </c>
      <c r="D10" s="7">
        <f t="shared" ref="D10:D24" si="0">ROUND(C10*1.2,2)</f>
        <v>27307.32</v>
      </c>
    </row>
    <row r="11" spans="1:5" x14ac:dyDescent="0.25">
      <c r="A11" s="9" t="s">
        <v>1788</v>
      </c>
      <c r="B11" s="237">
        <v>1</v>
      </c>
      <c r="C11" s="7">
        <v>26744.228084905146</v>
      </c>
      <c r="D11" s="7">
        <f t="shared" si="0"/>
        <v>32093.07</v>
      </c>
    </row>
    <row r="12" spans="1:5" x14ac:dyDescent="0.25">
      <c r="A12" s="9" t="s">
        <v>1789</v>
      </c>
      <c r="B12" s="237">
        <v>1</v>
      </c>
      <c r="C12" s="7">
        <v>27003.49820412058</v>
      </c>
      <c r="D12" s="7">
        <f t="shared" si="0"/>
        <v>32404.2</v>
      </c>
    </row>
    <row r="13" spans="1:5" x14ac:dyDescent="0.25">
      <c r="A13" s="9" t="s">
        <v>1790</v>
      </c>
      <c r="B13" s="237">
        <v>0.95</v>
      </c>
      <c r="C13" s="7">
        <v>23193.251589876123</v>
      </c>
      <c r="D13" s="7">
        <f t="shared" si="0"/>
        <v>27831.9</v>
      </c>
    </row>
    <row r="14" spans="1:5" x14ac:dyDescent="0.25">
      <c r="A14" s="9" t="s">
        <v>1791</v>
      </c>
      <c r="B14" s="237">
        <v>0.95</v>
      </c>
      <c r="C14" s="7">
        <v>23341.126304666119</v>
      </c>
      <c r="D14" s="7">
        <f t="shared" si="0"/>
        <v>28009.35</v>
      </c>
    </row>
    <row r="15" spans="1:5" x14ac:dyDescent="0.25">
      <c r="A15" s="9" t="s">
        <v>1792</v>
      </c>
      <c r="B15" s="237">
        <v>0.73</v>
      </c>
      <c r="C15" s="7">
        <v>17157.106775753273</v>
      </c>
      <c r="D15" s="7">
        <f t="shared" si="0"/>
        <v>20588.53</v>
      </c>
    </row>
    <row r="16" spans="1:5" x14ac:dyDescent="0.25">
      <c r="A16" s="9" t="s">
        <v>1793</v>
      </c>
      <c r="B16" s="237">
        <v>0.77</v>
      </c>
      <c r="C16" s="7">
        <v>18469.467726871113</v>
      </c>
      <c r="D16" s="7">
        <f t="shared" si="0"/>
        <v>22163.360000000001</v>
      </c>
    </row>
    <row r="17" spans="1:4" x14ac:dyDescent="0.25">
      <c r="A17" s="9" t="s">
        <v>1794</v>
      </c>
      <c r="B17" s="237">
        <v>0.81</v>
      </c>
      <c r="C17" s="7">
        <v>19251.348142129031</v>
      </c>
      <c r="D17" s="7">
        <f t="shared" si="0"/>
        <v>23101.62</v>
      </c>
    </row>
    <row r="18" spans="1:4" x14ac:dyDescent="0.25">
      <c r="A18" s="9" t="s">
        <v>1795</v>
      </c>
      <c r="B18" s="237">
        <v>0.83</v>
      </c>
      <c r="C18" s="7">
        <v>18916.267690279659</v>
      </c>
      <c r="D18" s="7">
        <f t="shared" si="0"/>
        <v>22699.52</v>
      </c>
    </row>
    <row r="19" spans="1:4" x14ac:dyDescent="0.25">
      <c r="A19" s="9" t="s">
        <v>1796</v>
      </c>
      <c r="B19" s="237">
        <v>0.8</v>
      </c>
      <c r="C19" s="7">
        <v>18604.051711386823</v>
      </c>
      <c r="D19" s="7">
        <f t="shared" si="0"/>
        <v>22324.86</v>
      </c>
    </row>
    <row r="20" spans="1:4" x14ac:dyDescent="0.25">
      <c r="A20" s="9" t="s">
        <v>1797</v>
      </c>
      <c r="B20" s="237">
        <v>0.83</v>
      </c>
      <c r="C20" s="7">
        <v>19957.269006360559</v>
      </c>
      <c r="D20" s="7">
        <f t="shared" si="0"/>
        <v>23948.720000000001</v>
      </c>
    </row>
    <row r="21" spans="1:4" x14ac:dyDescent="0.25">
      <c r="A21" s="9" t="s">
        <v>1798</v>
      </c>
      <c r="B21" s="237">
        <v>0.95</v>
      </c>
      <c r="C21" s="7">
        <v>23055.627593245503</v>
      </c>
      <c r="D21" s="7">
        <f t="shared" si="0"/>
        <v>27666.75</v>
      </c>
    </row>
    <row r="22" spans="1:4" x14ac:dyDescent="0.25">
      <c r="A22" s="9" t="s">
        <v>1799</v>
      </c>
      <c r="B22" s="237">
        <v>0.95</v>
      </c>
      <c r="C22" s="7">
        <v>22879.488193779318</v>
      </c>
      <c r="D22" s="7">
        <f t="shared" si="0"/>
        <v>27455.39</v>
      </c>
    </row>
    <row r="23" spans="1:4" x14ac:dyDescent="0.25">
      <c r="A23" s="9" t="s">
        <v>1800</v>
      </c>
      <c r="B23" s="237">
        <v>0.86</v>
      </c>
      <c r="C23" s="7">
        <v>19095.071437869348</v>
      </c>
      <c r="D23" s="7">
        <f t="shared" si="0"/>
        <v>22914.09</v>
      </c>
    </row>
    <row r="24" spans="1:4" x14ac:dyDescent="0.25">
      <c r="A24" s="9" t="s">
        <v>1801</v>
      </c>
      <c r="B24" s="237">
        <v>0.84</v>
      </c>
      <c r="C24" s="7">
        <v>20376.723786552102</v>
      </c>
      <c r="D24" s="7">
        <f t="shared" si="0"/>
        <v>24452.07</v>
      </c>
    </row>
  </sheetData>
  <mergeCells count="5">
    <mergeCell ref="A6:E6"/>
    <mergeCell ref="A3:E3"/>
    <mergeCell ref="A4:E4"/>
    <mergeCell ref="A5:E5"/>
    <mergeCell ref="D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Бетоны и растворы</vt:lpstr>
      <vt:lpstr>Бетоны и растворы Доставка</vt:lpstr>
      <vt:lpstr>ПБ</vt:lpstr>
      <vt:lpstr>ПБ 220 ум.ш</vt:lpstr>
      <vt:lpstr>7ПБ</vt:lpstr>
      <vt:lpstr>ЛЭП</vt:lpstr>
      <vt:lpstr>ФБС</vt:lpstr>
      <vt:lpstr>ФБС сл</vt:lpstr>
      <vt:lpstr>ЛМП</vt:lpstr>
      <vt:lpstr>вибропресс</vt:lpstr>
      <vt:lpstr>ППС</vt:lpstr>
      <vt:lpstr>ВБ</vt:lpstr>
      <vt:lpstr>ОП</vt:lpstr>
      <vt:lpstr>ПРОГОНЫ</vt:lpstr>
      <vt:lpstr>Ребристые плиты</vt:lpstr>
      <vt:lpstr>ЖБИ</vt:lpstr>
      <vt:lpstr>ПК</vt:lpstr>
      <vt:lpstr>СВАИ</vt:lpstr>
      <vt:lpstr>ФЛ 1</vt:lpstr>
      <vt:lpstr>ФЛ 3</vt:lpstr>
      <vt:lpstr>СВАИ!Заголовки_для_печати</vt:lpstr>
      <vt:lpstr>'7ПБ'!Область_печати</vt:lpstr>
      <vt:lpstr>'ФЛ 1'!Область_печати</vt:lpstr>
      <vt:lpstr>'ФЛ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Пантюхина Екатерина Михайловна</dc:creator>
  <cp:lastModifiedBy>Суханова Светлана Алексеевна</cp:lastModifiedBy>
  <cp:lastPrinted>2024-11-01T10:52:38Z</cp:lastPrinted>
  <dcterms:created xsi:type="dcterms:W3CDTF">2023-10-20T08:14:10Z</dcterms:created>
  <dcterms:modified xsi:type="dcterms:W3CDTF">2025-02-19T08:24:17Z</dcterms:modified>
</cp:coreProperties>
</file>