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айсы\"/>
    </mc:Choice>
  </mc:AlternateContent>
  <xr:revisionPtr revIDLastSave="0" documentId="13_ncr:1_{CF98822A-29B8-450F-AACD-7C140E27B299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ПК1" sheetId="27" r:id="rId1"/>
    <sheet name="Прогоны, перемычки, заборы" sheetId="4" r:id="rId2"/>
    <sheet name="опорные подушки и плиты" sheetId="16" r:id="rId3"/>
    <sheet name="плиты дорожные, канальные" sheetId="3" r:id="rId4"/>
    <sheet name="Плиты ПБ 1,2(220) гр" sheetId="12" r:id="rId5"/>
    <sheet name="Плиты ПБ1,2(160)гр" sheetId="13" r:id="rId6"/>
    <sheet name="Плиты ПБ1,2(220)изв." sheetId="22" r:id="rId7"/>
    <sheet name="фл" sheetId="6" r:id="rId8"/>
    <sheet name="сваи и полурамы, колонны" sheetId="9" r:id="rId9"/>
    <sheet name="ЛМП,ЛС площадки, ВБ" sheetId="2" r:id="rId10"/>
    <sheet name="ФБС" sheetId="24" r:id="rId11"/>
    <sheet name="опора ЛЭП" sheetId="15" r:id="rId12"/>
    <sheet name="кольца, крышки, дно, опорные ко" sheetId="14" r:id="rId13"/>
    <sheet name="вибропресс" sheetId="8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27" l="1"/>
  <c r="A107" i="27"/>
  <c r="A106" i="27"/>
  <c r="A105" i="27"/>
  <c r="A104" i="27"/>
  <c r="A103" i="27"/>
  <c r="A102" i="27"/>
  <c r="A101" i="27"/>
  <c r="A100" i="27"/>
  <c r="A99" i="27"/>
  <c r="A98" i="27"/>
  <c r="H439" i="27"/>
  <c r="H438" i="27"/>
  <c r="H437" i="27"/>
  <c r="H436" i="27"/>
  <c r="H435" i="27"/>
  <c r="H434" i="27"/>
  <c r="H433" i="27"/>
  <c r="H432" i="27"/>
  <c r="H431" i="27"/>
  <c r="H430" i="27"/>
  <c r="H429" i="27"/>
  <c r="H428" i="27"/>
  <c r="H427" i="27"/>
  <c r="H426" i="27"/>
  <c r="H393" i="27"/>
  <c r="F393" i="27"/>
  <c r="E393" i="27"/>
  <c r="H392" i="27"/>
  <c r="F392" i="27"/>
  <c r="E392" i="27"/>
  <c r="H391" i="27"/>
  <c r="F391" i="27"/>
  <c r="E391" i="27"/>
  <c r="H390" i="27"/>
  <c r="F390" i="27"/>
  <c r="E390" i="27"/>
  <c r="H389" i="27"/>
  <c r="F389" i="27"/>
  <c r="E389" i="27"/>
  <c r="H388" i="27"/>
  <c r="F388" i="27"/>
  <c r="E388" i="27"/>
  <c r="H387" i="27"/>
  <c r="F387" i="27"/>
  <c r="E387" i="27"/>
  <c r="H386" i="27"/>
  <c r="F386" i="27"/>
  <c r="E386" i="27"/>
  <c r="F385" i="27"/>
  <c r="E385" i="27"/>
  <c r="F384" i="27"/>
  <c r="E384" i="27"/>
  <c r="F383" i="27"/>
  <c r="E383" i="27"/>
  <c r="F382" i="27"/>
  <c r="E382" i="27"/>
  <c r="F381" i="27"/>
  <c r="E381" i="27"/>
  <c r="F379" i="27"/>
  <c r="E379" i="27"/>
  <c r="F378" i="27"/>
  <c r="E378" i="27"/>
  <c r="F377" i="27"/>
  <c r="E377" i="27"/>
  <c r="H376" i="27"/>
  <c r="F375" i="27"/>
  <c r="E375" i="27"/>
  <c r="H373" i="27"/>
  <c r="F373" i="27"/>
  <c r="E373" i="27"/>
  <c r="H372" i="27"/>
  <c r="H371" i="27"/>
  <c r="F371" i="27"/>
  <c r="E371" i="27"/>
  <c r="H370" i="27"/>
  <c r="F370" i="27"/>
  <c r="E370" i="27"/>
  <c r="H366" i="27"/>
  <c r="F366" i="27"/>
  <c r="E366" i="27"/>
  <c r="H365" i="27"/>
  <c r="F365" i="27"/>
  <c r="E365" i="27"/>
  <c r="H364" i="27"/>
  <c r="F364" i="27"/>
  <c r="E364" i="27"/>
  <c r="H363" i="27"/>
  <c r="F363" i="27"/>
  <c r="E363" i="27"/>
  <c r="H362" i="27"/>
  <c r="F362" i="27"/>
  <c r="E362" i="27"/>
  <c r="H361" i="27"/>
  <c r="F361" i="27"/>
  <c r="E361" i="27"/>
  <c r="H360" i="27"/>
  <c r="F360" i="27"/>
  <c r="E360" i="27"/>
  <c r="F359" i="27"/>
  <c r="E359" i="27"/>
  <c r="F358" i="27"/>
  <c r="E358" i="27"/>
  <c r="F357" i="27"/>
  <c r="E357" i="27"/>
  <c r="F356" i="27"/>
  <c r="E356" i="27"/>
  <c r="F355" i="27"/>
  <c r="E355" i="27"/>
  <c r="F354" i="27"/>
  <c r="E354" i="27"/>
  <c r="F353" i="27"/>
  <c r="E353" i="27"/>
  <c r="H351" i="27"/>
  <c r="H350" i="27"/>
  <c r="H349" i="27"/>
  <c r="H348" i="27"/>
  <c r="H347" i="27"/>
  <c r="H346" i="27"/>
  <c r="H345" i="27"/>
  <c r="H344" i="27"/>
  <c r="H343" i="27"/>
  <c r="H342" i="27"/>
  <c r="H341" i="27"/>
  <c r="H340" i="27"/>
  <c r="H339" i="27"/>
  <c r="H338" i="27"/>
  <c r="H337" i="27"/>
  <c r="H336" i="27"/>
  <c r="H335" i="27"/>
  <c r="H334" i="27"/>
  <c r="H333" i="27"/>
  <c r="H332" i="27"/>
  <c r="H312" i="27"/>
  <c r="F312" i="27"/>
  <c r="E312" i="27"/>
  <c r="H311" i="27"/>
  <c r="F311" i="27"/>
  <c r="E311" i="27"/>
  <c r="F310" i="27"/>
  <c r="E310" i="27"/>
  <c r="F309" i="27"/>
  <c r="E309" i="27"/>
  <c r="H307" i="27"/>
  <c r="H306" i="27"/>
  <c r="H305" i="27"/>
  <c r="H304" i="27"/>
  <c r="H303" i="27"/>
  <c r="H302" i="27"/>
  <c r="H298" i="27"/>
  <c r="H297" i="27"/>
  <c r="H296" i="27"/>
  <c r="H295" i="27"/>
  <c r="H294" i="27"/>
  <c r="H293" i="27"/>
  <c r="H292" i="27"/>
  <c r="H291" i="27"/>
  <c r="H273" i="27"/>
  <c r="F273" i="27"/>
  <c r="E273" i="27"/>
  <c r="H272" i="27"/>
  <c r="F272" i="27"/>
  <c r="E272" i="27"/>
  <c r="H271" i="27"/>
  <c r="F271" i="27"/>
  <c r="E271" i="27"/>
  <c r="H270" i="27"/>
  <c r="F270" i="27"/>
  <c r="E270" i="27"/>
  <c r="F269" i="27"/>
  <c r="E269" i="27"/>
  <c r="F268" i="27"/>
  <c r="E268" i="27"/>
  <c r="H266" i="27"/>
  <c r="H265" i="27"/>
  <c r="H264" i="27"/>
  <c r="H263" i="27"/>
  <c r="H262" i="27"/>
  <c r="H261" i="27"/>
  <c r="H260" i="27"/>
  <c r="H259" i="27"/>
  <c r="H212" i="27"/>
  <c r="H211" i="27"/>
  <c r="H210" i="27"/>
  <c r="H209" i="27"/>
  <c r="H208" i="27"/>
  <c r="H207" i="27"/>
  <c r="H192" i="27"/>
  <c r="H191" i="27"/>
  <c r="H190" i="27"/>
  <c r="H189" i="27"/>
  <c r="H188" i="27"/>
  <c r="H187" i="27"/>
  <c r="H186" i="27"/>
  <c r="H185" i="27"/>
  <c r="H184" i="27"/>
  <c r="H183" i="27"/>
  <c r="H170" i="27"/>
  <c r="F170" i="27"/>
  <c r="E170" i="27"/>
  <c r="F169" i="27"/>
  <c r="E169" i="27"/>
  <c r="F168" i="27"/>
  <c r="E168" i="27"/>
  <c r="F167" i="27"/>
  <c r="E167" i="27"/>
  <c r="H165" i="27"/>
  <c r="H164" i="27"/>
  <c r="H163" i="27"/>
  <c r="H162" i="27"/>
  <c r="H161" i="27"/>
  <c r="H160" i="27"/>
  <c r="H159" i="27"/>
  <c r="H158" i="27"/>
  <c r="F147" i="27"/>
  <c r="E147" i="27"/>
  <c r="F146" i="27"/>
  <c r="E146" i="27"/>
  <c r="H144" i="27"/>
  <c r="H143" i="27"/>
  <c r="H142" i="27"/>
  <c r="H141" i="27"/>
  <c r="H140" i="27"/>
  <c r="H139" i="27"/>
  <c r="H138" i="27"/>
  <c r="H137" i="27"/>
  <c r="H136" i="27"/>
  <c r="H116" i="27"/>
  <c r="H115" i="27"/>
  <c r="H114" i="27"/>
  <c r="F114" i="27"/>
  <c r="E114" i="27"/>
  <c r="H113" i="27"/>
  <c r="H112" i="27"/>
  <c r="H111" i="27"/>
  <c r="H110" i="27"/>
  <c r="F109" i="27"/>
  <c r="E109" i="27"/>
  <c r="F108" i="27"/>
  <c r="E108" i="27"/>
  <c r="F107" i="27"/>
  <c r="E107" i="27"/>
  <c r="F106" i="27"/>
  <c r="E106" i="27"/>
  <c r="F105" i="27"/>
  <c r="E105" i="27"/>
  <c r="F104" i="27"/>
  <c r="E104" i="27"/>
  <c r="F103" i="27"/>
  <c r="E103" i="27"/>
  <c r="F102" i="27"/>
  <c r="E102" i="27"/>
  <c r="F101" i="27"/>
  <c r="E101" i="27"/>
  <c r="F100" i="27"/>
  <c r="E100" i="27"/>
  <c r="F99" i="27"/>
  <c r="E99" i="27"/>
  <c r="F98" i="27"/>
  <c r="E98" i="27"/>
  <c r="H96" i="27"/>
  <c r="H95" i="27"/>
  <c r="H94" i="27"/>
  <c r="H93" i="27"/>
  <c r="H92" i="27"/>
  <c r="F92" i="27"/>
  <c r="E92" i="27"/>
  <c r="H91" i="27"/>
  <c r="H90" i="27"/>
  <c r="F90" i="27"/>
  <c r="E90" i="27"/>
  <c r="H89" i="27"/>
  <c r="F89" i="27"/>
  <c r="E89" i="27"/>
  <c r="H88" i="27"/>
  <c r="F88" i="27"/>
  <c r="E88" i="27"/>
  <c r="H87" i="27"/>
  <c r="F87" i="27"/>
  <c r="E87" i="27"/>
  <c r="H86" i="27"/>
  <c r="H85" i="27"/>
  <c r="F85" i="27"/>
  <c r="E85" i="27"/>
  <c r="H84" i="27"/>
  <c r="F84" i="27"/>
  <c r="E84" i="27"/>
  <c r="H83" i="27"/>
  <c r="F83" i="27"/>
  <c r="E83" i="27"/>
  <c r="H82" i="27"/>
  <c r="F82" i="27"/>
  <c r="E82" i="27"/>
  <c r="H81" i="27"/>
  <c r="F81" i="27"/>
  <c r="E81" i="27"/>
  <c r="H80" i="27"/>
  <c r="H79" i="27"/>
  <c r="F79" i="27"/>
  <c r="E79" i="27"/>
  <c r="H78" i="27"/>
  <c r="F78" i="27"/>
  <c r="E78" i="27"/>
  <c r="H77" i="27"/>
  <c r="F77" i="27"/>
  <c r="E77" i="27"/>
  <c r="H76" i="27"/>
  <c r="F76" i="27"/>
  <c r="E76" i="27"/>
  <c r="H75" i="27"/>
  <c r="F75" i="27"/>
  <c r="E75" i="27"/>
  <c r="F72" i="27"/>
  <c r="E72" i="27"/>
  <c r="F71" i="27"/>
  <c r="E71" i="27"/>
  <c r="F70" i="27"/>
  <c r="E70" i="27"/>
  <c r="F68" i="27"/>
  <c r="E68" i="27"/>
  <c r="F66" i="27"/>
  <c r="E66" i="27"/>
  <c r="F64" i="27"/>
  <c r="E64" i="27"/>
  <c r="F63" i="27"/>
  <c r="E63" i="27"/>
  <c r="F62" i="27"/>
  <c r="E62" i="27"/>
  <c r="F61" i="27"/>
  <c r="E61" i="27"/>
  <c r="F60" i="27"/>
  <c r="E60" i="27"/>
  <c r="F59" i="27"/>
  <c r="E59" i="27"/>
  <c r="F57" i="27"/>
  <c r="E57" i="27"/>
  <c r="F56" i="27"/>
  <c r="E56" i="27"/>
  <c r="F55" i="27"/>
  <c r="E55" i="27"/>
  <c r="F54" i="27"/>
  <c r="E54" i="27"/>
  <c r="F53" i="27"/>
  <c r="E53" i="27"/>
  <c r="F52" i="27"/>
  <c r="E52" i="27"/>
  <c r="F51" i="27"/>
  <c r="E51" i="27"/>
  <c r="F50" i="27"/>
  <c r="E50" i="27"/>
  <c r="F49" i="27"/>
  <c r="E49" i="27"/>
  <c r="F48" i="27"/>
  <c r="E48" i="27"/>
  <c r="F47" i="27"/>
  <c r="E47" i="27"/>
  <c r="F46" i="27"/>
  <c r="E46" i="27"/>
  <c r="F45" i="27"/>
  <c r="E45" i="27"/>
  <c r="F44" i="27"/>
  <c r="E44" i="27"/>
  <c r="F43" i="27"/>
  <c r="E43" i="27"/>
  <c r="F42" i="27"/>
  <c r="E42" i="27"/>
  <c r="F41" i="27"/>
  <c r="E41" i="27"/>
  <c r="F40" i="27"/>
  <c r="E40" i="27"/>
  <c r="F39" i="27"/>
  <c r="E39" i="27"/>
  <c r="F38" i="27"/>
  <c r="E38" i="27"/>
  <c r="F37" i="27"/>
  <c r="E37" i="27"/>
  <c r="F36" i="27"/>
  <c r="E36" i="27"/>
  <c r="F35" i="27"/>
  <c r="E35" i="27"/>
  <c r="F34" i="27"/>
  <c r="E34" i="27"/>
  <c r="F33" i="27"/>
  <c r="E33" i="27"/>
  <c r="F32" i="27"/>
  <c r="E32" i="27"/>
  <c r="F31" i="27"/>
  <c r="E31" i="27"/>
  <c r="F30" i="27"/>
  <c r="E30" i="27"/>
  <c r="F29" i="27"/>
  <c r="E29" i="27"/>
  <c r="F28" i="27"/>
  <c r="E28" i="27"/>
  <c r="F27" i="27"/>
  <c r="E27" i="27"/>
  <c r="F25" i="27"/>
  <c r="E25" i="27"/>
  <c r="F24" i="27"/>
  <c r="E24" i="27"/>
  <c r="F23" i="27"/>
  <c r="E23" i="27"/>
  <c r="F22" i="27"/>
  <c r="E22" i="27"/>
  <c r="F21" i="27"/>
  <c r="E21" i="27"/>
  <c r="F20" i="27"/>
  <c r="E20" i="27"/>
  <c r="F19" i="27"/>
  <c r="E19" i="27"/>
  <c r="F18" i="27"/>
  <c r="E18" i="27"/>
  <c r="F17" i="27"/>
  <c r="E17" i="27"/>
  <c r="F16" i="27"/>
  <c r="E16" i="27"/>
  <c r="F15" i="27"/>
  <c r="E15" i="27"/>
  <c r="F14" i="27"/>
  <c r="E14" i="27"/>
  <c r="F13" i="27"/>
  <c r="E13" i="27"/>
  <c r="F12" i="27"/>
  <c r="E12" i="27"/>
  <c r="F11" i="27"/>
  <c r="E11" i="27"/>
  <c r="D10" i="27"/>
  <c r="F10" i="27" s="1"/>
  <c r="D9" i="27"/>
  <c r="E9" i="27" s="1"/>
  <c r="F8" i="27"/>
  <c r="E8" i="27"/>
  <c r="F9" i="27" l="1"/>
  <c r="E10" i="27"/>
  <c r="E93" i="22"/>
  <c r="E94" i="22"/>
  <c r="E95" i="22"/>
  <c r="E96" i="22"/>
  <c r="E97" i="22"/>
  <c r="E98" i="22"/>
  <c r="E92" i="22" l="1"/>
  <c r="E91" i="22"/>
  <c r="E90" i="22"/>
  <c r="E89" i="22"/>
  <c r="E88" i="22"/>
  <c r="E87" i="22"/>
  <c r="E86" i="22"/>
  <c r="E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8" i="12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8" i="13"/>
  <c r="G477" i="9" l="1"/>
  <c r="H477" i="9" s="1"/>
  <c r="G478" i="9"/>
  <c r="H478" i="9" s="1"/>
  <c r="G479" i="9"/>
  <c r="H479" i="9" s="1"/>
  <c r="G480" i="9"/>
  <c r="H480" i="9" s="1"/>
  <c r="G476" i="9"/>
  <c r="H476" i="9" s="1"/>
  <c r="G322" i="9" l="1"/>
  <c r="H322" i="9" s="1"/>
  <c r="G323" i="9"/>
  <c r="H323" i="9" s="1"/>
  <c r="G324" i="9"/>
  <c r="H324" i="9" s="1"/>
  <c r="G325" i="9"/>
  <c r="H325" i="9" s="1"/>
  <c r="G326" i="9"/>
  <c r="H326" i="9" s="1"/>
  <c r="G327" i="9"/>
  <c r="H327" i="9" s="1"/>
  <c r="G328" i="9"/>
  <c r="H328" i="9" s="1"/>
  <c r="G329" i="9"/>
  <c r="H329" i="9" s="1"/>
  <c r="G330" i="9"/>
  <c r="H330" i="9" s="1"/>
  <c r="G331" i="9"/>
  <c r="H331" i="9" s="1"/>
  <c r="G332" i="9"/>
  <c r="H332" i="9" s="1"/>
  <c r="G333" i="9"/>
  <c r="H333" i="9" s="1"/>
  <c r="G334" i="9"/>
  <c r="H334" i="9" s="1"/>
  <c r="G335" i="9"/>
  <c r="H335" i="9" s="1"/>
  <c r="G336" i="9"/>
  <c r="H336" i="9" s="1"/>
  <c r="G337" i="9"/>
  <c r="H337" i="9" s="1"/>
  <c r="G338" i="9"/>
  <c r="H338" i="9" s="1"/>
  <c r="G339" i="9"/>
  <c r="H339" i="9" s="1"/>
  <c r="G340" i="9"/>
  <c r="H340" i="9" s="1"/>
  <c r="G341" i="9"/>
  <c r="H341" i="9" s="1"/>
  <c r="G342" i="9"/>
  <c r="H342" i="9" s="1"/>
  <c r="G343" i="9"/>
  <c r="H343" i="9" s="1"/>
  <c r="G344" i="9"/>
  <c r="H344" i="9" s="1"/>
  <c r="G345" i="9"/>
  <c r="H345" i="9" s="1"/>
  <c r="G346" i="9"/>
  <c r="H346" i="9" s="1"/>
  <c r="G347" i="9"/>
  <c r="H347" i="9" s="1"/>
  <c r="G348" i="9"/>
  <c r="H348" i="9" s="1"/>
  <c r="G349" i="9"/>
  <c r="H349" i="9" s="1"/>
  <c r="G350" i="9"/>
  <c r="H350" i="9" s="1"/>
  <c r="G351" i="9"/>
  <c r="H351" i="9" s="1"/>
  <c r="G352" i="9"/>
  <c r="H352" i="9" s="1"/>
  <c r="G353" i="9"/>
  <c r="H353" i="9" s="1"/>
  <c r="G354" i="9"/>
  <c r="H354" i="9" s="1"/>
  <c r="G355" i="9"/>
  <c r="H355" i="9" s="1"/>
  <c r="G356" i="9"/>
  <c r="H356" i="9" s="1"/>
  <c r="G357" i="9"/>
  <c r="H357" i="9" s="1"/>
  <c r="G358" i="9"/>
  <c r="H358" i="9" s="1"/>
  <c r="G359" i="9"/>
  <c r="H359" i="9" s="1"/>
  <c r="G360" i="9"/>
  <c r="H360" i="9" s="1"/>
  <c r="G361" i="9"/>
  <c r="H361" i="9" s="1"/>
  <c r="G362" i="9"/>
  <c r="H362" i="9" s="1"/>
  <c r="G363" i="9"/>
  <c r="H363" i="9" s="1"/>
  <c r="G364" i="9"/>
  <c r="H364" i="9" s="1"/>
  <c r="G365" i="9"/>
  <c r="H365" i="9" s="1"/>
  <c r="G366" i="9"/>
  <c r="H366" i="9" s="1"/>
  <c r="G367" i="9"/>
  <c r="H367" i="9" s="1"/>
  <c r="G368" i="9"/>
  <c r="H368" i="9" s="1"/>
  <c r="G369" i="9"/>
  <c r="H369" i="9" s="1"/>
  <c r="G370" i="9"/>
  <c r="H370" i="9" s="1"/>
  <c r="G371" i="9"/>
  <c r="H371" i="9" s="1"/>
  <c r="G372" i="9"/>
  <c r="H372" i="9" s="1"/>
  <c r="G373" i="9"/>
  <c r="H373" i="9" s="1"/>
  <c r="G374" i="9"/>
  <c r="H374" i="9" s="1"/>
  <c r="G375" i="9"/>
  <c r="H375" i="9" s="1"/>
  <c r="G376" i="9"/>
  <c r="H376" i="9" s="1"/>
  <c r="G377" i="9"/>
  <c r="H377" i="9" s="1"/>
  <c r="G378" i="9"/>
  <c r="H378" i="9" s="1"/>
  <c r="G379" i="9"/>
  <c r="H379" i="9" s="1"/>
  <c r="G321" i="9"/>
  <c r="H321" i="9" s="1"/>
  <c r="G260" i="9"/>
  <c r="H260" i="9" s="1"/>
  <c r="G261" i="9"/>
  <c r="H261" i="9" s="1"/>
  <c r="G262" i="9"/>
  <c r="H262" i="9" s="1"/>
  <c r="G263" i="9"/>
  <c r="H263" i="9" s="1"/>
  <c r="G264" i="9"/>
  <c r="H264" i="9" s="1"/>
  <c r="G265" i="9"/>
  <c r="H265" i="9" s="1"/>
  <c r="G266" i="9"/>
  <c r="H266" i="9" s="1"/>
  <c r="G267" i="9"/>
  <c r="H267" i="9" s="1"/>
  <c r="G268" i="9"/>
  <c r="H268" i="9" s="1"/>
  <c r="G269" i="9"/>
  <c r="H269" i="9" s="1"/>
  <c r="G270" i="9"/>
  <c r="H270" i="9" s="1"/>
  <c r="G271" i="9"/>
  <c r="H271" i="9" s="1"/>
  <c r="G272" i="9"/>
  <c r="H272" i="9" s="1"/>
  <c r="G273" i="9"/>
  <c r="H273" i="9" s="1"/>
  <c r="G274" i="9"/>
  <c r="H274" i="9" s="1"/>
  <c r="G275" i="9"/>
  <c r="H275" i="9" s="1"/>
  <c r="G276" i="9"/>
  <c r="H276" i="9" s="1"/>
  <c r="G277" i="9"/>
  <c r="H277" i="9" s="1"/>
  <c r="G278" i="9"/>
  <c r="H278" i="9" s="1"/>
  <c r="G279" i="9"/>
  <c r="H279" i="9" s="1"/>
  <c r="G280" i="9"/>
  <c r="H280" i="9" s="1"/>
  <c r="G281" i="9"/>
  <c r="H281" i="9" s="1"/>
  <c r="G282" i="9"/>
  <c r="H282" i="9" s="1"/>
  <c r="G283" i="9"/>
  <c r="H283" i="9" s="1"/>
  <c r="G284" i="9"/>
  <c r="H284" i="9" s="1"/>
  <c r="G285" i="9"/>
  <c r="H285" i="9" s="1"/>
  <c r="G286" i="9"/>
  <c r="H286" i="9" s="1"/>
  <c r="G287" i="9"/>
  <c r="H287" i="9" s="1"/>
  <c r="G288" i="9"/>
  <c r="H288" i="9" s="1"/>
  <c r="G289" i="9"/>
  <c r="H289" i="9" s="1"/>
  <c r="G290" i="9"/>
  <c r="H290" i="9" s="1"/>
  <c r="G291" i="9"/>
  <c r="H291" i="9" s="1"/>
  <c r="G292" i="9"/>
  <c r="H292" i="9" s="1"/>
  <c r="G293" i="9"/>
  <c r="H293" i="9" s="1"/>
  <c r="G294" i="9"/>
  <c r="H294" i="9" s="1"/>
  <c r="G295" i="9"/>
  <c r="H295" i="9" s="1"/>
  <c r="G296" i="9"/>
  <c r="H296" i="9" s="1"/>
  <c r="G297" i="9"/>
  <c r="H297" i="9" s="1"/>
  <c r="G298" i="9"/>
  <c r="H298" i="9" s="1"/>
  <c r="G299" i="9"/>
  <c r="H299" i="9" s="1"/>
  <c r="G300" i="9"/>
  <c r="H300" i="9" s="1"/>
  <c r="G301" i="9"/>
  <c r="H301" i="9" s="1"/>
  <c r="G302" i="9"/>
  <c r="H302" i="9" s="1"/>
  <c r="G303" i="9"/>
  <c r="H303" i="9" s="1"/>
  <c r="G304" i="9"/>
  <c r="H304" i="9" s="1"/>
  <c r="G305" i="9"/>
  <c r="H305" i="9" s="1"/>
  <c r="G306" i="9"/>
  <c r="H306" i="9" s="1"/>
  <c r="G307" i="9"/>
  <c r="H307" i="9" s="1"/>
  <c r="G308" i="9"/>
  <c r="H308" i="9" s="1"/>
  <c r="G309" i="9"/>
  <c r="H309" i="9" s="1"/>
  <c r="G310" i="9"/>
  <c r="H310" i="9" s="1"/>
  <c r="G311" i="9"/>
  <c r="H311" i="9" s="1"/>
  <c r="G312" i="9"/>
  <c r="H312" i="9" s="1"/>
  <c r="G313" i="9"/>
  <c r="H313" i="9" s="1"/>
  <c r="G314" i="9"/>
  <c r="H314" i="9" s="1"/>
  <c r="G315" i="9"/>
  <c r="H315" i="9" s="1"/>
  <c r="G259" i="9"/>
  <c r="H259" i="9" s="1"/>
  <c r="G222" i="9"/>
  <c r="G223" i="9"/>
  <c r="H223" i="9" s="1"/>
  <c r="G224" i="9"/>
  <c r="H224" i="9" s="1"/>
  <c r="G225" i="9"/>
  <c r="H225" i="9" s="1"/>
  <c r="G226" i="9"/>
  <c r="H226" i="9" s="1"/>
  <c r="G227" i="9"/>
  <c r="G228" i="9"/>
  <c r="H228" i="9" s="1"/>
  <c r="G229" i="9"/>
  <c r="H229" i="9" s="1"/>
  <c r="G230" i="9"/>
  <c r="H230" i="9" s="1"/>
  <c r="G231" i="9"/>
  <c r="G232" i="9"/>
  <c r="H232" i="9" s="1"/>
  <c r="G233" i="9"/>
  <c r="H233" i="9" s="1"/>
  <c r="G234" i="9"/>
  <c r="H234" i="9" s="1"/>
  <c r="G235" i="9"/>
  <c r="H235" i="9" s="1"/>
  <c r="G236" i="9"/>
  <c r="H236" i="9" s="1"/>
  <c r="G237" i="9"/>
  <c r="H237" i="9" s="1"/>
  <c r="G238" i="9"/>
  <c r="G239" i="9"/>
  <c r="H239" i="9" s="1"/>
  <c r="G240" i="9"/>
  <c r="H240" i="9" s="1"/>
  <c r="G241" i="9"/>
  <c r="H241" i="9" s="1"/>
  <c r="G242" i="9"/>
  <c r="H242" i="9" s="1"/>
  <c r="G243" i="9"/>
  <c r="G244" i="9"/>
  <c r="H244" i="9" s="1"/>
  <c r="G245" i="9"/>
  <c r="H245" i="9" s="1"/>
  <c r="G246" i="9"/>
  <c r="H246" i="9" s="1"/>
  <c r="G247" i="9"/>
  <c r="G248" i="9"/>
  <c r="H248" i="9" s="1"/>
  <c r="G249" i="9"/>
  <c r="H249" i="9" s="1"/>
  <c r="G250" i="9"/>
  <c r="H250" i="9" s="1"/>
  <c r="G251" i="9"/>
  <c r="H251" i="9" s="1"/>
  <c r="G252" i="9"/>
  <c r="H252" i="9" s="1"/>
  <c r="G253" i="9"/>
  <c r="H253" i="9" s="1"/>
  <c r="H222" i="9"/>
  <c r="H227" i="9"/>
  <c r="H231" i="9"/>
  <c r="H238" i="9"/>
  <c r="H243" i="9"/>
  <c r="H247" i="9"/>
  <c r="G218" i="9"/>
  <c r="H218" i="9" s="1"/>
  <c r="G219" i="9"/>
  <c r="H219" i="9" s="1"/>
  <c r="G220" i="9"/>
  <c r="H220" i="9" s="1"/>
  <c r="G221" i="9"/>
  <c r="H221" i="9" s="1"/>
  <c r="G217" i="9"/>
  <c r="H217" i="9" s="1"/>
  <c r="H138" i="9" l="1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10" i="9"/>
  <c r="H209" i="9"/>
  <c r="H208" i="9"/>
  <c r="H207" i="9"/>
  <c r="H206" i="9"/>
  <c r="H205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E98" i="12" l="1"/>
  <c r="E97" i="12"/>
  <c r="E96" i="12"/>
  <c r="E95" i="12"/>
  <c r="E94" i="12"/>
  <c r="E93" i="12"/>
  <c r="E92" i="12"/>
  <c r="E91" i="12"/>
</calcChain>
</file>

<file path=xl/sharedStrings.xml><?xml version="1.0" encoding="utf-8"?>
<sst xmlns="http://schemas.openxmlformats.org/spreadsheetml/2006/main" count="4675" uniqueCount="2372">
  <si>
    <t>ФБС 24. 3. 6т.</t>
  </si>
  <si>
    <t>ФБС 12. 3. 6т.</t>
  </si>
  <si>
    <t>ФБС 9. 3. 6т.</t>
  </si>
  <si>
    <t>ФБС 24. 4. 6т.</t>
  </si>
  <si>
    <t>ФБС 9. 4. 6т.</t>
  </si>
  <si>
    <t>ФБС 12. 5. 6т.</t>
  </si>
  <si>
    <t>ФБС 24. 6. 6т.</t>
  </si>
  <si>
    <t>ФБС 12. 6. 6т</t>
  </si>
  <si>
    <t>ФБС 9. 6. 6т.</t>
  </si>
  <si>
    <t>ПК 56. 15. 10</t>
  </si>
  <si>
    <t>ПК 56. 12. 10</t>
  </si>
  <si>
    <t>ПК 37. 15. 8</t>
  </si>
  <si>
    <t>ЛМП 57. 11.14-5</t>
  </si>
  <si>
    <t>ЛМП 57. 11.14. 5. 3</t>
  </si>
  <si>
    <t>ЛМП 57. 11.15. 5</t>
  </si>
  <si>
    <t>ЛМП 57. 11.17. 5</t>
  </si>
  <si>
    <t>ЛМП 57. 11.17. 5. 3</t>
  </si>
  <si>
    <t>ЛМП 57. 11.18. 5</t>
  </si>
  <si>
    <t>ЛМП 57. 11.18. 5. 3</t>
  </si>
  <si>
    <t>ЛМП 60. 11.17. 5</t>
  </si>
  <si>
    <t>ЛМП 60. 11.17. 5. 3</t>
  </si>
  <si>
    <t>Прогоны ПРГ-60 2. 5-4т</t>
  </si>
  <si>
    <t>Прогоны ПРГ 36. 1-4-4т</t>
  </si>
  <si>
    <t>Прогоны ПРГ 32. 1-4-4т</t>
  </si>
  <si>
    <t>Прогоны ПРГ 28. 1.3-4т</t>
  </si>
  <si>
    <t>марка бетона</t>
  </si>
  <si>
    <t>масса,т</t>
  </si>
  <si>
    <t>размеры изделия,мм</t>
  </si>
  <si>
    <t>2380*300*580</t>
  </si>
  <si>
    <t>1180*300*580</t>
  </si>
  <si>
    <t>880*300*580</t>
  </si>
  <si>
    <t>ФБС 12. 4. 6т.</t>
  </si>
  <si>
    <t>ФБС 24. 5. 6т</t>
  </si>
  <si>
    <t>ФБС 9. 5. 6т.</t>
  </si>
  <si>
    <t>2380*400*580</t>
  </si>
  <si>
    <t>2380*500*580</t>
  </si>
  <si>
    <t>2380*600*580</t>
  </si>
  <si>
    <t>1180*400*580</t>
  </si>
  <si>
    <t>1180*500*580</t>
  </si>
  <si>
    <t>1180*600*580</t>
  </si>
  <si>
    <t>880*400*580</t>
  </si>
  <si>
    <t>880*500*580</t>
  </si>
  <si>
    <t>880*600*580</t>
  </si>
  <si>
    <t>ПК 58. 15. 8</t>
  </si>
  <si>
    <t>ПК 58. 12. 8</t>
  </si>
  <si>
    <t>ПК 27. 15. 10</t>
  </si>
  <si>
    <t>П 72. 12. 8</t>
  </si>
  <si>
    <t>П 72. 15. 8</t>
  </si>
  <si>
    <t>ПК 63 12. 8</t>
  </si>
  <si>
    <t>ПК 63 15. 8</t>
  </si>
  <si>
    <t>ПК 60.12. 8</t>
  </si>
  <si>
    <t>ПК 60.15. 8</t>
  </si>
  <si>
    <t>ПК 57. 12. 8</t>
  </si>
  <si>
    <t>ПК 57. 15. 8</t>
  </si>
  <si>
    <t>ПК 54. 12. 8</t>
  </si>
  <si>
    <t>ПК 54. 15. 8</t>
  </si>
  <si>
    <t>ПК 51. 12. 8</t>
  </si>
  <si>
    <t>ПК 51. 15. 8</t>
  </si>
  <si>
    <t>ПК 48. 12. 8</t>
  </si>
  <si>
    <t>ПК 48. 15. 8</t>
  </si>
  <si>
    <t>ПК 45. 12. 8</t>
  </si>
  <si>
    <t>ПК 45. 15. 8</t>
  </si>
  <si>
    <t>ПК 42. 12. 8</t>
  </si>
  <si>
    <t>ПК 42. 15. 8</t>
  </si>
  <si>
    <t>ПК 39. 12. 8</t>
  </si>
  <si>
    <t>ПК 37. 12. 8</t>
  </si>
  <si>
    <t>ПК 39. 15. 8</t>
  </si>
  <si>
    <t>ПК 30. 12. 8</t>
  </si>
  <si>
    <t>ПК 30. 15. 8</t>
  </si>
  <si>
    <t>ПК 27. 12. 8</t>
  </si>
  <si>
    <t>ПК 24. 12. 8</t>
  </si>
  <si>
    <t>ПК 24. 15. 8</t>
  </si>
  <si>
    <t>8980*1490*220</t>
  </si>
  <si>
    <t>8380*1490*220</t>
  </si>
  <si>
    <t>7180*1490*220</t>
  </si>
  <si>
    <t>6280*1490*220</t>
  </si>
  <si>
    <t>5980*1490*220</t>
  </si>
  <si>
    <t>5780*1490*220</t>
  </si>
  <si>
    <t>5680*1490*220</t>
  </si>
  <si>
    <t>5580*1490*220</t>
  </si>
  <si>
    <t>5380*1490*220</t>
  </si>
  <si>
    <t>5080*1490*220</t>
  </si>
  <si>
    <t>4780*1490*220</t>
  </si>
  <si>
    <t>4480*1490*220</t>
  </si>
  <si>
    <t>4180*1490*220</t>
  </si>
  <si>
    <t>3880*1490*220</t>
  </si>
  <si>
    <t>3680*1490*220</t>
  </si>
  <si>
    <t>3580*1490*220</t>
  </si>
  <si>
    <t>2980*1490*220</t>
  </si>
  <si>
    <t>2780*1490*220</t>
  </si>
  <si>
    <t>2680*1490*220</t>
  </si>
  <si>
    <t>2380*1490*220</t>
  </si>
  <si>
    <t xml:space="preserve">П 11д 8    </t>
  </si>
  <si>
    <t>Блоки бетонные ГОСТ 13579 – 78</t>
  </si>
  <si>
    <t>1 ПБ 10-1п</t>
  </si>
  <si>
    <t>1 ПБ 13-1п</t>
  </si>
  <si>
    <t>2 ПБ 13-1п</t>
  </si>
  <si>
    <t>2 ПБ 16-2п</t>
  </si>
  <si>
    <t>2 ПБ 17-2п</t>
  </si>
  <si>
    <t>2 ПБ 19-3п</t>
  </si>
  <si>
    <t>2 ПБ 22-3п</t>
  </si>
  <si>
    <t>2 ПБ 25-3п</t>
  </si>
  <si>
    <t>2 ПБ 26-4п</t>
  </si>
  <si>
    <t>2 ПБ 29-4п</t>
  </si>
  <si>
    <t>2 ПБ 30-4п</t>
  </si>
  <si>
    <t>3 ПБ 16-37п</t>
  </si>
  <si>
    <t>3 ПБ 18-37п</t>
  </si>
  <si>
    <t>3 ПБ 21-8п</t>
  </si>
  <si>
    <t>3 ПБ 25-8п</t>
  </si>
  <si>
    <t>3 ПБ 27-8п</t>
  </si>
  <si>
    <t>3 ПБ 30-8п</t>
  </si>
  <si>
    <t>3 ПБ 34-4п</t>
  </si>
  <si>
    <t>3 ПБ 36-4п</t>
  </si>
  <si>
    <t>5 ПБ 21-27п</t>
  </si>
  <si>
    <t>5 ПБ 25-37п</t>
  </si>
  <si>
    <t>5 ПБ 27-37п</t>
  </si>
  <si>
    <t>5 ПБ 30-37п</t>
  </si>
  <si>
    <t>5 ПБ 31-27п</t>
  </si>
  <si>
    <t>5 ПБ 34-20п</t>
  </si>
  <si>
    <t>5 ПБ 36-20п</t>
  </si>
  <si>
    <t>ФЛ 28-24-1</t>
  </si>
  <si>
    <t>ФЛ 28-12-1</t>
  </si>
  <si>
    <t>ФЛ 28-8-1</t>
  </si>
  <si>
    <t>ФЛ 24-24-1</t>
  </si>
  <si>
    <t>ФЛ 24-12-1</t>
  </si>
  <si>
    <t>ФЛ 24-8-1</t>
  </si>
  <si>
    <t>ФЛ 20-24-1</t>
  </si>
  <si>
    <t>ФЛ 20-12-1</t>
  </si>
  <si>
    <t>ФЛ 20-8-1</t>
  </si>
  <si>
    <t>ФЛ 16-24-1</t>
  </si>
  <si>
    <t>ФЛ 16-12-1</t>
  </si>
  <si>
    <t>ФЛ 16-8-1</t>
  </si>
  <si>
    <t>ФЛ 14-24-1</t>
  </si>
  <si>
    <t>ФЛ 14-12-1</t>
  </si>
  <si>
    <t>ФЛ 14-8-1</t>
  </si>
  <si>
    <t>3580*120*400</t>
  </si>
  <si>
    <t>3180*120*400</t>
  </si>
  <si>
    <t>2780*120*300</t>
  </si>
  <si>
    <t>1030*120*65</t>
  </si>
  <si>
    <t>1290*120*65</t>
  </si>
  <si>
    <t>1030*120*140</t>
  </si>
  <si>
    <t>1290*120*140</t>
  </si>
  <si>
    <t>1550*120*140</t>
  </si>
  <si>
    <t>1680*120*140</t>
  </si>
  <si>
    <t>1940*120*140</t>
  </si>
  <si>
    <t>2200*120*140</t>
  </si>
  <si>
    <t>2460*120*140</t>
  </si>
  <si>
    <t>2590*120*140</t>
  </si>
  <si>
    <t>2850*120*140</t>
  </si>
  <si>
    <t>2980*120*140</t>
  </si>
  <si>
    <t>1290*120*220</t>
  </si>
  <si>
    <t>1550*120*220</t>
  </si>
  <si>
    <t>1810*120*220</t>
  </si>
  <si>
    <t>2070*120*220</t>
  </si>
  <si>
    <t>2460*120*220</t>
  </si>
  <si>
    <t>2720*120*220</t>
  </si>
  <si>
    <t>2980*120*220</t>
  </si>
  <si>
    <t>3370*120*220</t>
  </si>
  <si>
    <t>3630*120*220</t>
  </si>
  <si>
    <t>1810*250*220</t>
  </si>
  <si>
    <t>2070*250*220</t>
  </si>
  <si>
    <t>2460*250*220</t>
  </si>
  <si>
    <t>2720*250*220</t>
  </si>
  <si>
    <t>2980*250*220</t>
  </si>
  <si>
    <t>3110*250*220</t>
  </si>
  <si>
    <t>3370*250*220</t>
  </si>
  <si>
    <t>3630*250*220</t>
  </si>
  <si>
    <t>2 ПБ 10-1п</t>
  </si>
  <si>
    <t xml:space="preserve">3 ПБ 13-37п </t>
  </si>
  <si>
    <t xml:space="preserve">5 ПБ 18-27п </t>
  </si>
  <si>
    <t>М200</t>
  </si>
  <si>
    <t>М300</t>
  </si>
  <si>
    <t>ФЛ 28-24-2</t>
  </si>
  <si>
    <t>ФЛ 28-24-3</t>
  </si>
  <si>
    <t>ФЛ 28-24-4</t>
  </si>
  <si>
    <t>ФЛ 28-12-2</t>
  </si>
  <si>
    <t>ФЛ 28-12-3</t>
  </si>
  <si>
    <t>ФЛ 28-12-4</t>
  </si>
  <si>
    <t>ФЛ 28-8-2</t>
  </si>
  <si>
    <t>ФЛ 28-8-3</t>
  </si>
  <si>
    <t>ФЛ 28-8-4</t>
  </si>
  <si>
    <t>ФЛ 24-24-2</t>
  </si>
  <si>
    <t>ФЛ 24-24-3</t>
  </si>
  <si>
    <t>ФЛ 24-24-4</t>
  </si>
  <si>
    <t>ФЛ 24-12-2</t>
  </si>
  <si>
    <t>ФЛ 24-12-3</t>
  </si>
  <si>
    <t>ФЛ 24-12-4</t>
  </si>
  <si>
    <t>ФЛ 24-8-2</t>
  </si>
  <si>
    <t>ФЛ 24-8-3</t>
  </si>
  <si>
    <t>ФЛ 24-8-4</t>
  </si>
  <si>
    <t>ФЛ 20-24-2</t>
  </si>
  <si>
    <t>ФЛ 20-24-3</t>
  </si>
  <si>
    <t>ФЛ 20-24-4</t>
  </si>
  <si>
    <t>ФЛ 20-12-2</t>
  </si>
  <si>
    <t>ФЛ 20-12-3</t>
  </si>
  <si>
    <t>ФЛ 20-12-4</t>
  </si>
  <si>
    <t>ФЛ 20-8-2</t>
  </si>
  <si>
    <t>ФЛ 20-8-3</t>
  </si>
  <si>
    <t>ФЛ 20-8-4</t>
  </si>
  <si>
    <t>ФЛ 16-24-2</t>
  </si>
  <si>
    <t>ФЛ 16-24-3</t>
  </si>
  <si>
    <t>ФЛ 16-24-4</t>
  </si>
  <si>
    <t>ФЛ 16-12-2</t>
  </si>
  <si>
    <t>ФЛ 16-12-3</t>
  </si>
  <si>
    <t>ФЛ 16-12-4</t>
  </si>
  <si>
    <t>ФЛ 16-8-2</t>
  </si>
  <si>
    <t>ФЛ 16-8-3</t>
  </si>
  <si>
    <t>ФЛ 16-8-4</t>
  </si>
  <si>
    <t>ФЛ 14-24-2</t>
  </si>
  <si>
    <t>ФЛ 14-24-3</t>
  </si>
  <si>
    <t>ФЛ 14-24-4</t>
  </si>
  <si>
    <t>ФЛ 14-12-2</t>
  </si>
  <si>
    <t>ФЛ 14-12-3</t>
  </si>
  <si>
    <t>ФЛ 14-12-4</t>
  </si>
  <si>
    <t>ФЛ 14-8-2</t>
  </si>
  <si>
    <t>ФЛ 14-8-3</t>
  </si>
  <si>
    <t>ФЛ 14-8-4</t>
  </si>
  <si>
    <t>ФЛ 8-24-1</t>
  </si>
  <si>
    <t>ФЛ 8-24-3</t>
  </si>
  <si>
    <t>ФЛ 8-24-4</t>
  </si>
  <si>
    <t>ФЛ 8-12-1</t>
  </si>
  <si>
    <t>ФЛ 8-12-3</t>
  </si>
  <si>
    <t>ФЛ 8-12-4</t>
  </si>
  <si>
    <t>Ленточные фундаменты железобетонные ГОСТ 13580-85.8355</t>
  </si>
  <si>
    <t>5650*1150*1400</t>
  </si>
  <si>
    <t>5650*1150*1500</t>
  </si>
  <si>
    <t>5650*1150*1650</t>
  </si>
  <si>
    <t>5650*1150*1800</t>
  </si>
  <si>
    <t>ЛМП 57. 11.15. 5-3</t>
  </si>
  <si>
    <t>ЛМП 60. 11.15-5</t>
  </si>
  <si>
    <t>ЛМП 60. 11.15.5. 3</t>
  </si>
  <si>
    <t>5980*1150*1650</t>
  </si>
  <si>
    <t>5980*1150*1500</t>
  </si>
  <si>
    <t>ЛМ 27.12.14-4</t>
  </si>
  <si>
    <t>2720*1200*1400</t>
  </si>
  <si>
    <t>3578*1200*1500</t>
  </si>
  <si>
    <t>МЛ 39.12.17</t>
  </si>
  <si>
    <t>3913*1200*1700</t>
  </si>
  <si>
    <t>Плиты перекрытий железобетонные многопустотные.</t>
  </si>
  <si>
    <t xml:space="preserve">Маркировка плиты  </t>
  </si>
  <si>
    <t>Марка бетона</t>
  </si>
  <si>
    <t>Масса,т</t>
  </si>
  <si>
    <t>наименование</t>
  </si>
  <si>
    <t xml:space="preserve">П 11-8       </t>
  </si>
  <si>
    <t xml:space="preserve">П 15д-8     </t>
  </si>
  <si>
    <t xml:space="preserve">П 8д-8       </t>
  </si>
  <si>
    <t>Бордюр дорожный БР 100.30.15</t>
  </si>
  <si>
    <t>Плитка тротуарная серая</t>
  </si>
  <si>
    <t xml:space="preserve">Плитка тротуарная красная </t>
  </si>
  <si>
    <t>Плитка тротуарная желтая</t>
  </si>
  <si>
    <t xml:space="preserve">Плитка тротуарная черная </t>
  </si>
  <si>
    <t>Бордюр газонный БР 80.20.8</t>
  </si>
  <si>
    <t>Бордюр газонный БР 80.20.8 красный</t>
  </si>
  <si>
    <t xml:space="preserve">СКЦ т-2Р150 </t>
  </si>
  <si>
    <t>СКЦ т-1Р151</t>
  </si>
  <si>
    <t>м2</t>
  </si>
  <si>
    <t>шт</t>
  </si>
  <si>
    <t>ед. изм</t>
  </si>
  <si>
    <t>цена, руб с НДС</t>
  </si>
  <si>
    <t>размер</t>
  </si>
  <si>
    <t>197*97*60</t>
  </si>
  <si>
    <t>вес 1 шт, кг</t>
  </si>
  <si>
    <t>240*120*60</t>
  </si>
  <si>
    <t>кол-во в поддоне, шт</t>
  </si>
  <si>
    <t>модель Желоб</t>
  </si>
  <si>
    <t>Модель Старый город</t>
  </si>
  <si>
    <t>модель Квадрат</t>
  </si>
  <si>
    <t>160*100*60,160*160*60,260*160*60</t>
  </si>
  <si>
    <t>197*197*60</t>
  </si>
  <si>
    <t>500*250*100</t>
  </si>
  <si>
    <t>1000*300*150</t>
  </si>
  <si>
    <t>800*200*8</t>
  </si>
  <si>
    <t>390*90*188</t>
  </si>
  <si>
    <t>390*190*188</t>
  </si>
  <si>
    <t>Модель Брусчатка</t>
  </si>
  <si>
    <t>Продукция вибропрессованная</t>
  </si>
  <si>
    <t>Прогоны серия 1.225</t>
  </si>
  <si>
    <t>Перемычки железобетонные</t>
  </si>
  <si>
    <t>Лестничные марши серия 1.050.1</t>
  </si>
  <si>
    <t>Лестничные марши без площадок серия 1.151.1-6</t>
  </si>
  <si>
    <t>П5-8</t>
  </si>
  <si>
    <t>П5д-8</t>
  </si>
  <si>
    <t>П7д-3</t>
  </si>
  <si>
    <t>П8-8</t>
  </si>
  <si>
    <t>П8д-8а</t>
  </si>
  <si>
    <t>П10д-3</t>
  </si>
  <si>
    <t>П10д-5</t>
  </si>
  <si>
    <t>П12д-12</t>
  </si>
  <si>
    <t>П12д-15</t>
  </si>
  <si>
    <t>П14д-3</t>
  </si>
  <si>
    <t>П14д-3а</t>
  </si>
  <si>
    <t>П15д-5</t>
  </si>
  <si>
    <t>П15-8</t>
  </si>
  <si>
    <t>П15д-8а</t>
  </si>
  <si>
    <t>П18д-5</t>
  </si>
  <si>
    <t>П18д-8</t>
  </si>
  <si>
    <t>П20д-3</t>
  </si>
  <si>
    <t>П5д-5</t>
  </si>
  <si>
    <t>П18-8</t>
  </si>
  <si>
    <t>П24д-8</t>
  </si>
  <si>
    <t>П7д-5</t>
  </si>
  <si>
    <t xml:space="preserve">Фундамент забора </t>
  </si>
  <si>
    <t>полурамы серия 1.822.1-2/82.4</t>
  </si>
  <si>
    <t>Панели забора П6В</t>
  </si>
  <si>
    <t>Панели забора серия 3.017-1</t>
  </si>
  <si>
    <t>900*900*600</t>
  </si>
  <si>
    <t>4000*2550*160</t>
  </si>
  <si>
    <t>расчет цены в индивидуальном порядке</t>
  </si>
  <si>
    <t>плиты канальные Серия 3.006</t>
  </si>
  <si>
    <t>2990*1160*100</t>
  </si>
  <si>
    <t>1160*740*100</t>
  </si>
  <si>
    <t>1480*2990*100</t>
  </si>
  <si>
    <t>1480*740*100</t>
  </si>
  <si>
    <t>1840*740*100</t>
  </si>
  <si>
    <t>3000*1750*170</t>
  </si>
  <si>
    <t>2990*780*70</t>
  </si>
  <si>
    <t>740*780*70</t>
  </si>
  <si>
    <t>740*1160*70</t>
  </si>
  <si>
    <t>2990*1160*10</t>
  </si>
  <si>
    <t>740*1160*100</t>
  </si>
  <si>
    <t>740*1480*100</t>
  </si>
  <si>
    <t>740*1480*70</t>
  </si>
  <si>
    <t>740*1480*160</t>
  </si>
  <si>
    <t>740*1840*90</t>
  </si>
  <si>
    <t>740*1840*120</t>
  </si>
  <si>
    <t>2990*1840*120</t>
  </si>
  <si>
    <t>740*2160*150</t>
  </si>
  <si>
    <t>740*2460*140</t>
  </si>
  <si>
    <t>2990*2160*150</t>
  </si>
  <si>
    <t>740*2780*180</t>
  </si>
  <si>
    <t xml:space="preserve">марка бетона </t>
  </si>
  <si>
    <t>вес, т</t>
  </si>
  <si>
    <t>МЛ 36.12.15</t>
  </si>
  <si>
    <t xml:space="preserve">Наименование  изделия </t>
  </si>
  <si>
    <t>Размеры, мм</t>
  </si>
  <si>
    <t>Нагрузка 3</t>
  </si>
  <si>
    <t>Нагрузка 4,5</t>
  </si>
  <si>
    <t>Нагрузка 6</t>
  </si>
  <si>
    <t>Нагрузка 8</t>
  </si>
  <si>
    <t>Нагрузка 10</t>
  </si>
  <si>
    <t>Нагрузка 12,5</t>
  </si>
  <si>
    <t>Нагрузка 16</t>
  </si>
  <si>
    <t>Нагрузка 21</t>
  </si>
  <si>
    <t>1800х1197х160</t>
  </si>
  <si>
    <t>1900х1197х160</t>
  </si>
  <si>
    <t>2000х1197х160</t>
  </si>
  <si>
    <t>2100х1197х160</t>
  </si>
  <si>
    <t>2200х1197х160</t>
  </si>
  <si>
    <t>2300х1197х160</t>
  </si>
  <si>
    <t>2380х1197х160</t>
  </si>
  <si>
    <t>2500х1197х160</t>
  </si>
  <si>
    <t>2600х1197х160</t>
  </si>
  <si>
    <t>2700х1197х160</t>
  </si>
  <si>
    <t>2800х1197х160</t>
  </si>
  <si>
    <t>2900х1197х160</t>
  </si>
  <si>
    <t>2980х1197х160</t>
  </si>
  <si>
    <t>3100х1197х160</t>
  </si>
  <si>
    <t>3200х1197х160</t>
  </si>
  <si>
    <t>3300х1197х160</t>
  </si>
  <si>
    <t>3400х1197х160</t>
  </si>
  <si>
    <t>3500х1197х160</t>
  </si>
  <si>
    <t>3580х1197х160</t>
  </si>
  <si>
    <t>3700х1197х160</t>
  </si>
  <si>
    <t>3800х1197х160</t>
  </si>
  <si>
    <t>3900х1197х160</t>
  </si>
  <si>
    <t>4000х1197х160</t>
  </si>
  <si>
    <t>4100х1197х160</t>
  </si>
  <si>
    <t>4180х1197х160</t>
  </si>
  <si>
    <t>4300х1197х160</t>
  </si>
  <si>
    <t>4400х1197х160</t>
  </si>
  <si>
    <t>4500х1197х160</t>
  </si>
  <si>
    <t>4600х1197х160</t>
  </si>
  <si>
    <t>4700х1197х160</t>
  </si>
  <si>
    <t>Плита перекрытия ПБ 1.6 - 48-12</t>
  </si>
  <si>
    <t>4780х1197х160</t>
  </si>
  <si>
    <t>4900х1197х160</t>
  </si>
  <si>
    <t>5000х1197х160</t>
  </si>
  <si>
    <t>5100х1197х160</t>
  </si>
  <si>
    <t>5200х1197х160</t>
  </si>
  <si>
    <t>5300х1197х160</t>
  </si>
  <si>
    <t>5380х1197х160</t>
  </si>
  <si>
    <t>5500х1197х160</t>
  </si>
  <si>
    <t>5600х1197х160</t>
  </si>
  <si>
    <t>5700х1197х160</t>
  </si>
  <si>
    <t>5800х1197х160</t>
  </si>
  <si>
    <t>5900х1197х160</t>
  </si>
  <si>
    <t>5980х1197х160</t>
  </si>
  <si>
    <t>6100х1197х160</t>
  </si>
  <si>
    <t>6200х1197х160</t>
  </si>
  <si>
    <t>6300х1197х160</t>
  </si>
  <si>
    <t>6400х1197х160</t>
  </si>
  <si>
    <t>6500х1197х160</t>
  </si>
  <si>
    <t>6580х1197х160</t>
  </si>
  <si>
    <t>6700х1197х160</t>
  </si>
  <si>
    <t>6800х1197х160</t>
  </si>
  <si>
    <t>6900х1197х160</t>
  </si>
  <si>
    <t>7000х1197х160</t>
  </si>
  <si>
    <t>7100х1197х160</t>
  </si>
  <si>
    <t>7180х1197х160</t>
  </si>
  <si>
    <t>7300х1197х160</t>
  </si>
  <si>
    <t>7400х1197х160</t>
  </si>
  <si>
    <t>7500х1197х160</t>
  </si>
  <si>
    <t>7600х1197х160</t>
  </si>
  <si>
    <t>7700х1197х160</t>
  </si>
  <si>
    <t>7780х1197х160</t>
  </si>
  <si>
    <t>7900х1197х160</t>
  </si>
  <si>
    <t>8000х1197х160</t>
  </si>
  <si>
    <t>8100х1197х160</t>
  </si>
  <si>
    <t>8200х1197х160</t>
  </si>
  <si>
    <t>8300х1197х160</t>
  </si>
  <si>
    <t>8380х1197х160</t>
  </si>
  <si>
    <t>Площадь</t>
  </si>
  <si>
    <t>Плита перекрытия ПБ 18-12</t>
  </si>
  <si>
    <t>1800х1197х220</t>
  </si>
  <si>
    <t>Плита перекрытия ПБ 19-12</t>
  </si>
  <si>
    <t>1900х1197х220</t>
  </si>
  <si>
    <t>Плита перекрытия ПБ 20-12</t>
  </si>
  <si>
    <t>2000х1197х220</t>
  </si>
  <si>
    <t>Плита перекрытия ПБ 21-12</t>
  </si>
  <si>
    <t>2100х1197х220</t>
  </si>
  <si>
    <t xml:space="preserve"> Плита перекрытия ПБ 22-12</t>
  </si>
  <si>
    <t>2200х1197х220</t>
  </si>
  <si>
    <t>Плита перекрытия ПБ 23-12</t>
  </si>
  <si>
    <t>2300х1197х220</t>
  </si>
  <si>
    <t>Плита перекрытия ПБ 24-12</t>
  </si>
  <si>
    <t>2380х1197х220</t>
  </si>
  <si>
    <t>Плита перекрытия ПБ 25-12</t>
  </si>
  <si>
    <t>2500х1197х220</t>
  </si>
  <si>
    <t>Плита перекрытия ПБ 26-12</t>
  </si>
  <si>
    <t>2600х1197х220</t>
  </si>
  <si>
    <t>Плита перекрытия ПБ 27-12</t>
  </si>
  <si>
    <t>2700х1197х220</t>
  </si>
  <si>
    <t>Плита перекрытия ПБ 28-12</t>
  </si>
  <si>
    <t>2800х1197х220</t>
  </si>
  <si>
    <t>Плита перекрытия ПБ 29-12</t>
  </si>
  <si>
    <t>2900х1197х220</t>
  </si>
  <si>
    <t>Плита перекрытия ПБ 30-12</t>
  </si>
  <si>
    <t>2980х1197х220</t>
  </si>
  <si>
    <t>Плита перекрытия ПБ 31-12</t>
  </si>
  <si>
    <t>3100х1197х220</t>
  </si>
  <si>
    <t>Плита перекрытия ПБ 32-12</t>
  </si>
  <si>
    <t>3200х1197х220</t>
  </si>
  <si>
    <t>Плита перекрытия ПБ 33-12</t>
  </si>
  <si>
    <t>3300х1197х220</t>
  </si>
  <si>
    <t>Плита перекрытия ПБ 34-12</t>
  </si>
  <si>
    <t>3400х1197х220</t>
  </si>
  <si>
    <t>Плита перекрытия ПБ 35-12</t>
  </si>
  <si>
    <t>3500х1197х220</t>
  </si>
  <si>
    <t>Плита перекрытия ПБ 36-12</t>
  </si>
  <si>
    <t>3580х1197х220</t>
  </si>
  <si>
    <t>Плита перекрытия ПБ 37-12</t>
  </si>
  <si>
    <t>3700х1197х220</t>
  </si>
  <si>
    <t>Плита перекрытия ПБ 38-12</t>
  </si>
  <si>
    <t>3800х1197х220</t>
  </si>
  <si>
    <t>Плита перекрытия ПБ 39-12</t>
  </si>
  <si>
    <t>3900х1197х220</t>
  </si>
  <si>
    <t>Плита перекрытия ПБ 40-12</t>
  </si>
  <si>
    <t>4000х1197х220</t>
  </si>
  <si>
    <t>Плита перекрытия ПБ 41-12</t>
  </si>
  <si>
    <t>4100х1197х220</t>
  </si>
  <si>
    <t>Плита перекрытия ПБ 42-12</t>
  </si>
  <si>
    <t>4180х1197х220</t>
  </si>
  <si>
    <t>Плита перекрытия ПБ 43-12</t>
  </si>
  <si>
    <t>4300х1197х220</t>
  </si>
  <si>
    <t>Плита перекрытия ПБ 44-12</t>
  </si>
  <si>
    <t>4400х1197х220</t>
  </si>
  <si>
    <t>Плита перекрытия ПБ 45-12</t>
  </si>
  <si>
    <t>4500х1197х220</t>
  </si>
  <si>
    <t>Плита перекрытия ПБ 46-12</t>
  </si>
  <si>
    <t>4600х1197х220</t>
  </si>
  <si>
    <t>Плита перекрытия ПБ 47-12</t>
  </si>
  <si>
    <t>4700х1197х220</t>
  </si>
  <si>
    <t>Плита перекрытия ПБ 48-12</t>
  </si>
  <si>
    <t>4780х1197х220</t>
  </si>
  <si>
    <t>Плита перекрытия ПБ 49-12</t>
  </si>
  <si>
    <t>4900х1197х220</t>
  </si>
  <si>
    <t>Плита перекрытия ПБ 50-12</t>
  </si>
  <si>
    <t>5000х1197х220</t>
  </si>
  <si>
    <t>Плита перекрытия ПБ 51-12</t>
  </si>
  <si>
    <t>5100х1197х220</t>
  </si>
  <si>
    <t>Плита перекрытия ПБ 52-12</t>
  </si>
  <si>
    <t>5200х1197х220</t>
  </si>
  <si>
    <t>Плита перекрытия ПБ 53-12</t>
  </si>
  <si>
    <t>5300х1197х220</t>
  </si>
  <si>
    <t>Плита перекрытия ПБ 54-12</t>
  </si>
  <si>
    <t>5380х1197х220</t>
  </si>
  <si>
    <t>Плита перекрытия ПБ 55-12</t>
  </si>
  <si>
    <t>5500х1197х220</t>
  </si>
  <si>
    <t>Плита перекрытия ПБ 56-12</t>
  </si>
  <si>
    <t>5600х1197х220</t>
  </si>
  <si>
    <t>Плита перекрытия ПБ 57-12</t>
  </si>
  <si>
    <t>5700х1197х220</t>
  </si>
  <si>
    <t>Плита перекрытия ПБ 58-12</t>
  </si>
  <si>
    <t>5800х1197х220</t>
  </si>
  <si>
    <t>Плита перекрытия ПБ 59-12</t>
  </si>
  <si>
    <t>5900х1197х220</t>
  </si>
  <si>
    <t>Плита перекрытия ПБ 60-12</t>
  </si>
  <si>
    <t>5980х1197х220</t>
  </si>
  <si>
    <t>Плита перекрытия ПБ 61-12</t>
  </si>
  <si>
    <t>6100х1197х220</t>
  </si>
  <si>
    <t>Плита перекрытия ПБ 62-12</t>
  </si>
  <si>
    <t>6200х1197х220</t>
  </si>
  <si>
    <t>Плита перекрытия ПБ 63-12</t>
  </si>
  <si>
    <t>6300х1197х220</t>
  </si>
  <si>
    <t>Плита перекрытия ПБ 64-12</t>
  </si>
  <si>
    <t>6400х1197х220</t>
  </si>
  <si>
    <t>Плита перекрытия ПБ 65-12</t>
  </si>
  <si>
    <t>6500х1197х220</t>
  </si>
  <si>
    <t>Плита перекрытия ПБ 66-12</t>
  </si>
  <si>
    <t>6580х1197х220</t>
  </si>
  <si>
    <t>Плита перекрытия ПБ 67-12</t>
  </si>
  <si>
    <t>6700х1197х220</t>
  </si>
  <si>
    <t>Плита перекрытия ПБ 68-12</t>
  </si>
  <si>
    <t>6800х1197х220</t>
  </si>
  <si>
    <t>Плита перекрытия ПБ 69-12</t>
  </si>
  <si>
    <t>6900х1197х220</t>
  </si>
  <si>
    <t>Плита перекрытия ПБ 70-12</t>
  </si>
  <si>
    <t>7000х1197х220</t>
  </si>
  <si>
    <t>Плита перекрытия ПБ 71-12</t>
  </si>
  <si>
    <t>7100х1197х220</t>
  </si>
  <si>
    <t>Плита перекрытия ПБ 72-12</t>
  </si>
  <si>
    <t>7180х1197х220</t>
  </si>
  <si>
    <t>Плита перекрытия ПБ 73-12</t>
  </si>
  <si>
    <t>7300х1197х220</t>
  </si>
  <si>
    <t>Плита перекрытия ПБ 74-12</t>
  </si>
  <si>
    <t>7400х1197х220</t>
  </si>
  <si>
    <t>Плита перекрытия ПБ 75-12</t>
  </si>
  <si>
    <t>7500х1197х220</t>
  </si>
  <si>
    <t>Плита перекрытия ПБ 76-12</t>
  </si>
  <si>
    <t>7600х1197х220</t>
  </si>
  <si>
    <t>Плита перекрытия ПБ 77-12</t>
  </si>
  <si>
    <t>7700х1197х220</t>
  </si>
  <si>
    <t>Плита перекрытия ПБ 78-12</t>
  </si>
  <si>
    <t>7780х1197х220</t>
  </si>
  <si>
    <t>Плита перекрытия ПБ 79-12</t>
  </si>
  <si>
    <t>7900х1197х220</t>
  </si>
  <si>
    <t>Плита перекрытия ПБ 80-12</t>
  </si>
  <si>
    <t>8000х1197х220</t>
  </si>
  <si>
    <t>Плита перекрытия ПБ 81-12</t>
  </si>
  <si>
    <t>8100х1197х220</t>
  </si>
  <si>
    <t>Плита перекрытия ПБ 82-12</t>
  </si>
  <si>
    <t>8200х1197х220</t>
  </si>
  <si>
    <t>Плита перекрытия ПБ 83-12</t>
  </si>
  <si>
    <t>8300х1197х220</t>
  </si>
  <si>
    <t>Плита перекрытия ПБ 84-12</t>
  </si>
  <si>
    <t>8380х1197х220</t>
  </si>
  <si>
    <t>Плита перекрытия ПБ 85-12</t>
  </si>
  <si>
    <t>8500х1197х220</t>
  </si>
  <si>
    <t>Плита перекрытия ПБ 86-12</t>
  </si>
  <si>
    <t>8600х1197х220</t>
  </si>
  <si>
    <t>Плита перекрытия ПБ 87-12</t>
  </si>
  <si>
    <t>8700х1197х220</t>
  </si>
  <si>
    <t>Плита перекрытия ПБ 88-12</t>
  </si>
  <si>
    <t>8800х1197х220</t>
  </si>
  <si>
    <t>Плита перекрытия ПБ 89-12</t>
  </si>
  <si>
    <t>8900х1197х220</t>
  </si>
  <si>
    <t>Плита перекрытия ПБ 90-12</t>
  </si>
  <si>
    <t>8980х1197х220</t>
  </si>
  <si>
    <t>Плита перекрытия ПБ 91-12</t>
  </si>
  <si>
    <t>9100х1197х220</t>
  </si>
  <si>
    <t>Плита перекрытия ПБ 92-12</t>
  </si>
  <si>
    <t>9200х1197х220</t>
  </si>
  <si>
    <t>Плита перекрытия ПБ 93-12</t>
  </si>
  <si>
    <t>9300х1197х220</t>
  </si>
  <si>
    <t>Плита перекрытия ПБ 94-12</t>
  </si>
  <si>
    <t>9400х1197х220</t>
  </si>
  <si>
    <t>Плита перекрытия ПБ 95-12</t>
  </si>
  <si>
    <t>9500х1197х220</t>
  </si>
  <si>
    <t>Плита перекрытия ПБ 96-12</t>
  </si>
  <si>
    <t>9580х1197х220</t>
  </si>
  <si>
    <t>Плита перекрытия ПБ 97-12</t>
  </si>
  <si>
    <t>9700х1197х220</t>
  </si>
  <si>
    <t>Плита перекрытия ПБ 98-12</t>
  </si>
  <si>
    <t>9800х1197х220</t>
  </si>
  <si>
    <t>Плита перекрытия ПБ 99-12</t>
  </si>
  <si>
    <t>9900х1197х220</t>
  </si>
  <si>
    <t>Плита перекрытия ПБ 100-12</t>
  </si>
  <si>
    <t>10000х1197х220</t>
  </si>
  <si>
    <t>Плита перекрытия ПБ 101-12</t>
  </si>
  <si>
    <t>10100х1197х220</t>
  </si>
  <si>
    <t>Плита перекрытия ПБ 102-12</t>
  </si>
  <si>
    <t>10180х1197х220</t>
  </si>
  <si>
    <t>10300х1197х220</t>
  </si>
  <si>
    <t>10400х1197х220</t>
  </si>
  <si>
    <t>10500х1197х220</t>
  </si>
  <si>
    <t>10600х1197х220</t>
  </si>
  <si>
    <t>10700х1197х220</t>
  </si>
  <si>
    <t>Плита перекрытия ПБ 108-12</t>
  </si>
  <si>
    <t>10780х1197х220</t>
  </si>
  <si>
    <t>площадь</t>
  </si>
  <si>
    <t>объем</t>
  </si>
  <si>
    <t>Нагрузка 12</t>
  </si>
  <si>
    <t>2980*1480*220</t>
  </si>
  <si>
    <t>Наименование  изделия</t>
  </si>
  <si>
    <t>Ед. изм</t>
  </si>
  <si>
    <t>Класс бетона</t>
  </si>
  <si>
    <t>Масса</t>
  </si>
  <si>
    <t>Цена с НДС</t>
  </si>
  <si>
    <t>D (диаметр)</t>
  </si>
  <si>
    <t>H (высота)</t>
  </si>
  <si>
    <t>мм.</t>
  </si>
  <si>
    <t>т.</t>
  </si>
  <si>
    <t>руб.</t>
  </si>
  <si>
    <t>шт.</t>
  </si>
  <si>
    <t>масса</t>
  </si>
  <si>
    <t>L (длина)</t>
  </si>
  <si>
    <t>B (ширина)</t>
  </si>
  <si>
    <t>м3</t>
  </si>
  <si>
    <t>Свая С 30.30-1</t>
  </si>
  <si>
    <t>М 200 (В15)</t>
  </si>
  <si>
    <t>Свая С 30.30-2</t>
  </si>
  <si>
    <t>Свая С 30.30-3</t>
  </si>
  <si>
    <t>Свая С 40.30-1</t>
  </si>
  <si>
    <t>Свая С 40.30-2</t>
  </si>
  <si>
    <t>Свая С 40.30-3</t>
  </si>
  <si>
    <t>Свая С 50.30-1</t>
  </si>
  <si>
    <t>Свая С 50.30-2</t>
  </si>
  <si>
    <t>Свая С 50.30-3</t>
  </si>
  <si>
    <t>Свая С 50.30-4</t>
  </si>
  <si>
    <t>Свая С 50.30-5</t>
  </si>
  <si>
    <t>Свая С 50.30-6</t>
  </si>
  <si>
    <t>Свая С 60.30-2</t>
  </si>
  <si>
    <t>Свая С 60.30-3</t>
  </si>
  <si>
    <t>Свая С 60.30-5</t>
  </si>
  <si>
    <t>Свая С 60.30-6</t>
  </si>
  <si>
    <t>Свая С 60.30-7</t>
  </si>
  <si>
    <t>М 250 (В20)</t>
  </si>
  <si>
    <t>Свая С 60.30-8</t>
  </si>
  <si>
    <t>Свая С 70.30-4</t>
  </si>
  <si>
    <t>Свая С 70.30-5</t>
  </si>
  <si>
    <t>Свая С 70.30-6</t>
  </si>
  <si>
    <t>Свая С 70.30-8</t>
  </si>
  <si>
    <t>Свая С 70.30-9</t>
  </si>
  <si>
    <t>Свая С 80.30-4</t>
  </si>
  <si>
    <t>Свая С 80.30-5</t>
  </si>
  <si>
    <t>Свая С 80.30-6</t>
  </si>
  <si>
    <t>Свая С 80.30-8</t>
  </si>
  <si>
    <t>Свая С 80.30-9</t>
  </si>
  <si>
    <t>Свая С 80.30-10</t>
  </si>
  <si>
    <t>Свая С 80.30-11</t>
  </si>
  <si>
    <t>М 350 (В25)</t>
  </si>
  <si>
    <t>Свая С 90.30-5</t>
  </si>
  <si>
    <t>Свая С 90.30-6</t>
  </si>
  <si>
    <t>Свая С 90.30-8</t>
  </si>
  <si>
    <t>Свая С 90.30-9</t>
  </si>
  <si>
    <t>Свая С 90.30-10</t>
  </si>
  <si>
    <t>Свая С 90.30-11</t>
  </si>
  <si>
    <t>Свая С 100.30-6</t>
  </si>
  <si>
    <t>Свая С 100.30-8</t>
  </si>
  <si>
    <t>Свая С 100.30-9</t>
  </si>
  <si>
    <t>Свая С 100.30-10</t>
  </si>
  <si>
    <t>Свая С 100.30-11</t>
  </si>
  <si>
    <t>Свая С 100.30-12</t>
  </si>
  <si>
    <t>Свая С 100.30-13</t>
  </si>
  <si>
    <t>Свая С 110.30-8</t>
  </si>
  <si>
    <t>Свая С 110.30-9</t>
  </si>
  <si>
    <t>Свая С 110.30-10</t>
  </si>
  <si>
    <t>Свая С 110.30-11</t>
  </si>
  <si>
    <t>Свая С 110.30-12</t>
  </si>
  <si>
    <t>Свая С 110.30-13</t>
  </si>
  <si>
    <t>Свая С 120.30-8</t>
  </si>
  <si>
    <t>Свая С 120.30-9</t>
  </si>
  <si>
    <t>Свая С 120.30-10</t>
  </si>
  <si>
    <t>Свая С 120.30-11</t>
  </si>
  <si>
    <t>Свая С 120.30-12</t>
  </si>
  <si>
    <t>Свая С 120.30-13</t>
  </si>
  <si>
    <t>Свая С 40.35-1</t>
  </si>
  <si>
    <t>Свая С 40.35-2</t>
  </si>
  <si>
    <t>Свая С 40.35-3</t>
  </si>
  <si>
    <t>Свая С 50.35-1</t>
  </si>
  <si>
    <t>Свая С 50.35-2</t>
  </si>
  <si>
    <t>Свая С 50.35-3</t>
  </si>
  <si>
    <t>Свая С 60.35-1</t>
  </si>
  <si>
    <t>Свая С 60.35-2</t>
  </si>
  <si>
    <t>Свая С 60.35-3</t>
  </si>
  <si>
    <t>Свая С 60.35-6</t>
  </si>
  <si>
    <t>Свая С 70.35-4</t>
  </si>
  <si>
    <t>Свая С 70.35-5</t>
  </si>
  <si>
    <t>Свая С 70.35-6</t>
  </si>
  <si>
    <t>Свая С 70.35-8</t>
  </si>
  <si>
    <t>Свая С 70.35-9</t>
  </si>
  <si>
    <t>Свая С 70.35-10</t>
  </si>
  <si>
    <t>Свая С 80.35-5</t>
  </si>
  <si>
    <t>Свая С 80.35-6</t>
  </si>
  <si>
    <t>Свая С 80.35-8</t>
  </si>
  <si>
    <t>Свая С 80.35-9</t>
  </si>
  <si>
    <t>Свая С 80.35-10</t>
  </si>
  <si>
    <t>Свая С 80.35-11</t>
  </si>
  <si>
    <t>Свая С 90.35-5</t>
  </si>
  <si>
    <t>Свая С 90.35-6</t>
  </si>
  <si>
    <t>Свая С 90.35-8</t>
  </si>
  <si>
    <t>Свая С 90.35-9</t>
  </si>
  <si>
    <t>Свая С 90.35-10</t>
  </si>
  <si>
    <t>Свая С 90.35-11</t>
  </si>
  <si>
    <t>Свая С 90.35-12</t>
  </si>
  <si>
    <t>Свая С 100.35-6</t>
  </si>
  <si>
    <t>Свая С 100.35-8</t>
  </si>
  <si>
    <t>Свая С 100.35-9</t>
  </si>
  <si>
    <t>Свая С 100.35-10</t>
  </si>
  <si>
    <t>Свая С 100.35-11</t>
  </si>
  <si>
    <t>Свая С 100.35-12</t>
  </si>
  <si>
    <t>Свая С 100.35-13</t>
  </si>
  <si>
    <t>Свая С 110.35-8</t>
  </si>
  <si>
    <t>Свая С 110.35-9</t>
  </si>
  <si>
    <t>Свая С 110.35-10</t>
  </si>
  <si>
    <t>Свая С 110.35-11</t>
  </si>
  <si>
    <t>Свая С 110.35-12</t>
  </si>
  <si>
    <t>Свая С 110.35-13</t>
  </si>
  <si>
    <t>Свая С 120.35-8</t>
  </si>
  <si>
    <t>Свая С 120.35-9</t>
  </si>
  <si>
    <t>Свая С 120.35-10</t>
  </si>
  <si>
    <t>Свая С 120.35-11</t>
  </si>
  <si>
    <t>Свая С 120.35-12</t>
  </si>
  <si>
    <t>Свая С 120.35-13</t>
  </si>
  <si>
    <t>Свая С 130.35-8</t>
  </si>
  <si>
    <t>Свая С 130.35-9</t>
  </si>
  <si>
    <t>Свая С 130.35-10</t>
  </si>
  <si>
    <t>Свая С 130.35-11</t>
  </si>
  <si>
    <t>Свая С 130.35-12</t>
  </si>
  <si>
    <t>Свая С 130.35-13</t>
  </si>
  <si>
    <t>Свая С 140.35-9</t>
  </si>
  <si>
    <t>Свая С 140.35-10</t>
  </si>
  <si>
    <t>Свая С 140.35-11</t>
  </si>
  <si>
    <t>Свая С 140.35-12</t>
  </si>
  <si>
    <t>Свая С 140.35-13</t>
  </si>
  <si>
    <t>Свая С 150.35-10</t>
  </si>
  <si>
    <t>Свая С 150.35-11</t>
  </si>
  <si>
    <t>Свая С 150.35-12</t>
  </si>
  <si>
    <t>Свая С 150.35-13</t>
  </si>
  <si>
    <t>Свая С 160.35-10</t>
  </si>
  <si>
    <t>Свая С 160.35-11</t>
  </si>
  <si>
    <t>Свая С 160.35-12</t>
  </si>
  <si>
    <t>Свая С 160.35-13</t>
  </si>
  <si>
    <t>Свая С  40.40-1</t>
  </si>
  <si>
    <t>Свая С  40.40-2</t>
  </si>
  <si>
    <t>Свая С  40.40-5</t>
  </si>
  <si>
    <t>Свая С  40.40-6</t>
  </si>
  <si>
    <t>Свая С  50.40-1</t>
  </si>
  <si>
    <t>Свая С  50.40-2</t>
  </si>
  <si>
    <t>Свая С  50.40-5</t>
  </si>
  <si>
    <t>Свая С  50.40-6</t>
  </si>
  <si>
    <t>Свая С  60.40-1</t>
  </si>
  <si>
    <t>Свая С  60.40-2</t>
  </si>
  <si>
    <t>Свая С  60.40-5</t>
  </si>
  <si>
    <t>Свая С  60.40-6</t>
  </si>
  <si>
    <t>Свая С  60.40-7</t>
  </si>
  <si>
    <t>Свая С  60.40-8</t>
  </si>
  <si>
    <t>Свая С  70.40-5</t>
  </si>
  <si>
    <t>Свая С  70.40-6</t>
  </si>
  <si>
    <t>Свая С  70.40-8</t>
  </si>
  <si>
    <t>Свая С  70.40-9</t>
  </si>
  <si>
    <t>Свая С  70.40-10</t>
  </si>
  <si>
    <t>Свая С  70.40-11</t>
  </si>
  <si>
    <t>Свая С  70.40-12</t>
  </si>
  <si>
    <t>Свая С  80.40-5</t>
  </si>
  <si>
    <t>Свая С  80.40-6</t>
  </si>
  <si>
    <t>Свая С  80.40-8</t>
  </si>
  <si>
    <t>Свая С  80.40-9</t>
  </si>
  <si>
    <t>Свая С  80.40-10</t>
  </si>
  <si>
    <t>Свая С  80.40-11</t>
  </si>
  <si>
    <t>Свая С  80.40-12</t>
  </si>
  <si>
    <t>Свая С  80.40-13</t>
  </si>
  <si>
    <t>Свая С  90.40-5</t>
  </si>
  <si>
    <t>Свая С  90.40-6</t>
  </si>
  <si>
    <t>Свая С  90.40-8</t>
  </si>
  <si>
    <t>Свая С  90.40-9</t>
  </si>
  <si>
    <t>Свая С  90.40-10</t>
  </si>
  <si>
    <t>Свая С  90.40-11</t>
  </si>
  <si>
    <t>Свая С  90.40-12</t>
  </si>
  <si>
    <t>Свая С  90.40-13</t>
  </si>
  <si>
    <t>Свая С  100.40-6</t>
  </si>
  <si>
    <t>Свая С  100.40-8</t>
  </si>
  <si>
    <t>Свая С  100.40-9</t>
  </si>
  <si>
    <t>Свая С  100.40-10</t>
  </si>
  <si>
    <t>Свая С  100.40-11</t>
  </si>
  <si>
    <t>Свая С  100.40-12</t>
  </si>
  <si>
    <t>Свая С  100.40-13</t>
  </si>
  <si>
    <t>Свая С  110.40-8</t>
  </si>
  <si>
    <t>Свая С  110.40-9</t>
  </si>
  <si>
    <t>Свая С  110.40-10</t>
  </si>
  <si>
    <t>Свая С  110.40-11</t>
  </si>
  <si>
    <t>Свая С  110.40-12</t>
  </si>
  <si>
    <t>Свая С  110.40-13</t>
  </si>
  <si>
    <t>Свая С  120.40-8</t>
  </si>
  <si>
    <t>Свая С  120.40-9</t>
  </si>
  <si>
    <t>Свая С  120.40-10</t>
  </si>
  <si>
    <t>Свая С  120.40-11</t>
  </si>
  <si>
    <t>Свая С  120.40-12</t>
  </si>
  <si>
    <t>Свая С  120.40-13</t>
  </si>
  <si>
    <t>Свая С  130.40-9</t>
  </si>
  <si>
    <t>Свая С  130.40-10</t>
  </si>
  <si>
    <t>Свая С  130.40-11</t>
  </si>
  <si>
    <t>Свая С  130.40-12</t>
  </si>
  <si>
    <t>Свая С  130.40-13</t>
  </si>
  <si>
    <t>Свая С  140.40-9</t>
  </si>
  <si>
    <t>Свая С  140.40-10</t>
  </si>
  <si>
    <t>Свая С  140.40-11</t>
  </si>
  <si>
    <t>Свая С  140.40-12</t>
  </si>
  <si>
    <t>Свая С  140.40-13</t>
  </si>
  <si>
    <t>Свая С  150.40-10</t>
  </si>
  <si>
    <t>Свая С  150.40-11</t>
  </si>
  <si>
    <t>Свая С  150.40-12</t>
  </si>
  <si>
    <t>Свая С  150.40-13</t>
  </si>
  <si>
    <t>Свая С  160.40-11</t>
  </si>
  <si>
    <t>Свая С  160.40-12</t>
  </si>
  <si>
    <t>Свая С  160.40-13</t>
  </si>
  <si>
    <t>КС 10-9</t>
  </si>
  <si>
    <t>КС 15-9</t>
  </si>
  <si>
    <t>Бортовой камень</t>
  </si>
  <si>
    <t>БР 100-20-8</t>
  </si>
  <si>
    <t>БР 300-60-20</t>
  </si>
  <si>
    <t>СВ 110-3,5</t>
  </si>
  <si>
    <t>СВ 95-3,5</t>
  </si>
  <si>
    <t>СВ 110-5</t>
  </si>
  <si>
    <t>В30 М400</t>
  </si>
  <si>
    <t>длинна</t>
  </si>
  <si>
    <r>
      <rPr>
        <b/>
        <u/>
        <sz val="11"/>
        <rFont val="Times New Roman"/>
        <family val="1"/>
        <charset val="204"/>
      </rPr>
      <t>Лестничные ступени серия 1.055.1-1</t>
    </r>
  </si>
  <si>
    <r>
      <rPr>
        <sz val="11"/>
        <rFont val="Times New Roman"/>
        <family val="1"/>
        <charset val="204"/>
      </rPr>
      <t>ЛС 12</t>
    </r>
  </si>
  <si>
    <r>
      <rPr>
        <sz val="11"/>
        <rFont val="Times New Roman"/>
        <family val="1"/>
        <charset val="204"/>
      </rPr>
      <t>М200</t>
    </r>
  </si>
  <si>
    <r>
      <rPr>
        <sz val="11"/>
        <rFont val="Times New Roman"/>
        <family val="1"/>
        <charset val="204"/>
      </rPr>
      <t>0,133</t>
    </r>
  </si>
  <si>
    <r>
      <rPr>
        <sz val="11"/>
        <rFont val="Times New Roman"/>
        <family val="1"/>
        <charset val="204"/>
      </rPr>
      <t>1200*330*145</t>
    </r>
  </si>
  <si>
    <r>
      <rPr>
        <sz val="11"/>
        <rFont val="Times New Roman"/>
        <family val="1"/>
        <charset val="204"/>
      </rPr>
      <t xml:space="preserve">Л С 12-1 </t>
    </r>
    <r>
      <rPr>
        <i/>
        <sz val="11"/>
        <rFont val="Times New Roman"/>
        <family val="1"/>
        <charset val="204"/>
      </rPr>
      <t>(с закладной)</t>
    </r>
  </si>
  <si>
    <r>
      <rPr>
        <sz val="11"/>
        <rFont val="Times New Roman"/>
        <family val="1"/>
        <charset val="204"/>
      </rPr>
      <t>ЛС 14</t>
    </r>
  </si>
  <si>
    <r>
      <rPr>
        <sz val="11"/>
        <rFont val="Times New Roman"/>
        <family val="1"/>
        <charset val="204"/>
      </rPr>
      <t>0,15</t>
    </r>
  </si>
  <si>
    <r>
      <rPr>
        <sz val="11"/>
        <rFont val="Times New Roman"/>
        <family val="1"/>
        <charset val="204"/>
      </rPr>
      <t>1350*330*145</t>
    </r>
  </si>
  <si>
    <r>
      <rPr>
        <sz val="11"/>
        <rFont val="Times New Roman"/>
        <family val="1"/>
        <charset val="204"/>
      </rPr>
      <t>ЛС 14-1 (с закладной)</t>
    </r>
  </si>
  <si>
    <r>
      <rPr>
        <sz val="11"/>
        <rFont val="Times New Roman"/>
        <family val="1"/>
        <charset val="204"/>
      </rPr>
      <t>ЛС 15</t>
    </r>
  </si>
  <si>
    <r>
      <rPr>
        <sz val="11"/>
        <rFont val="Times New Roman"/>
        <family val="1"/>
        <charset val="204"/>
      </rPr>
      <t>0,165</t>
    </r>
  </si>
  <si>
    <r>
      <rPr>
        <sz val="11"/>
        <rFont val="Times New Roman"/>
        <family val="1"/>
        <charset val="204"/>
      </rPr>
      <t>1500*330*145</t>
    </r>
  </si>
  <si>
    <r>
      <rPr>
        <sz val="11"/>
        <rFont val="Times New Roman"/>
        <family val="1"/>
        <charset val="204"/>
      </rPr>
      <t>ЛС 15-1 (с закладной)</t>
    </r>
  </si>
  <si>
    <r>
      <rPr>
        <sz val="11"/>
        <rFont val="Times New Roman"/>
        <family val="1"/>
        <charset val="204"/>
      </rPr>
      <t>ЛС 18</t>
    </r>
  </si>
  <si>
    <r>
      <rPr>
        <sz val="11"/>
        <rFont val="Times New Roman"/>
        <family val="1"/>
        <charset val="204"/>
      </rPr>
      <t>0,195</t>
    </r>
  </si>
  <si>
    <r>
      <rPr>
        <sz val="11"/>
        <rFont val="Times New Roman"/>
        <family val="1"/>
        <charset val="204"/>
      </rPr>
      <t>1750*330*148</t>
    </r>
  </si>
  <si>
    <r>
      <rPr>
        <sz val="11"/>
        <rFont val="Times New Roman"/>
        <family val="1"/>
        <charset val="204"/>
      </rPr>
      <t>ЛС 18-1 (с закладной)</t>
    </r>
  </si>
  <si>
    <r>
      <rPr>
        <sz val="11"/>
        <rFont val="Times New Roman"/>
        <family val="1"/>
        <charset val="204"/>
      </rPr>
      <t>ЛС 22</t>
    </r>
  </si>
  <si>
    <r>
      <rPr>
        <sz val="11"/>
        <rFont val="Times New Roman"/>
        <family val="1"/>
        <charset val="204"/>
      </rPr>
      <t>0,245</t>
    </r>
  </si>
  <si>
    <r>
      <rPr>
        <sz val="11"/>
        <rFont val="Times New Roman"/>
        <family val="1"/>
        <charset val="204"/>
      </rPr>
      <t>2200*330*148</t>
    </r>
  </si>
  <si>
    <r>
      <rPr>
        <sz val="11"/>
        <rFont val="Times New Roman"/>
        <family val="1"/>
        <charset val="204"/>
      </rPr>
      <t>ЛС 22-1 (с закладной)</t>
    </r>
  </si>
  <si>
    <t>объем м3</t>
  </si>
  <si>
    <t>Ф15-9-2</t>
  </si>
  <si>
    <t>1500*1500*900</t>
  </si>
  <si>
    <t>В22,5</t>
  </si>
  <si>
    <t>2Ф 12-9-1</t>
  </si>
  <si>
    <t>В15</t>
  </si>
  <si>
    <t>1200*1200*900</t>
  </si>
  <si>
    <t>2Ф 18-11-1</t>
  </si>
  <si>
    <t>1800*1800*1100</t>
  </si>
  <si>
    <t>Ф 15-9-1</t>
  </si>
  <si>
    <t>Ф 12-9-2</t>
  </si>
  <si>
    <t>Фундамент для колонн</t>
  </si>
  <si>
    <t>Опорные падушки</t>
  </si>
  <si>
    <t>ОП 5-2</t>
  </si>
  <si>
    <t>ОП 5-4</t>
  </si>
  <si>
    <t>ОП 4-4</t>
  </si>
  <si>
    <t>ОП 4-4 (с закладной)</t>
  </si>
  <si>
    <t>ОП 6-2</t>
  </si>
  <si>
    <t>ОП 6-4</t>
  </si>
  <si>
    <t>510*140*250</t>
  </si>
  <si>
    <t>510*140*380</t>
  </si>
  <si>
    <t>380*140*380</t>
  </si>
  <si>
    <t>640*220*250</t>
  </si>
  <si>
    <t>640*220*380</t>
  </si>
  <si>
    <t>Плиты перекрытий железобетонные многопустотные(тип ПК)</t>
  </si>
  <si>
    <t>ПК 36.12.8 (3.3)</t>
  </si>
  <si>
    <t xml:space="preserve">ПК 36.15.8 (3.3) </t>
  </si>
  <si>
    <t>ПК 36.12.8 (3.2)</t>
  </si>
  <si>
    <t xml:space="preserve">ПК 36.15.8 (3.2) </t>
  </si>
  <si>
    <t>1ПК 90.15.8(8,7)</t>
  </si>
  <si>
    <t>8680*1490*220</t>
  </si>
  <si>
    <t>1ПК 90.15.8(8,6)</t>
  </si>
  <si>
    <t>8580*1490*220</t>
  </si>
  <si>
    <t>1ПК 90.15.8(8,5)</t>
  </si>
  <si>
    <t>8480*1490*220</t>
  </si>
  <si>
    <t>1ПК 90.15.8(8,3)</t>
  </si>
  <si>
    <t>8280*1490*220</t>
  </si>
  <si>
    <t>1ПК 90.15.8(8,2)</t>
  </si>
  <si>
    <t>8180*1490*220</t>
  </si>
  <si>
    <t>1ПК 90.15.8(8,1)</t>
  </si>
  <si>
    <t>8080*1490*220</t>
  </si>
  <si>
    <t>1ПК 90.15.8(8,0)</t>
  </si>
  <si>
    <t>7980*1490*220</t>
  </si>
  <si>
    <t>1ПК 90.15.8(7,9)</t>
  </si>
  <si>
    <t>7880*1490*220</t>
  </si>
  <si>
    <t>1ПК 90.15.8(7,8)</t>
  </si>
  <si>
    <t>7780*1490*220</t>
  </si>
  <si>
    <t>1ПК 90.15.8(7,7)</t>
  </si>
  <si>
    <t>7680*1490*220</t>
  </si>
  <si>
    <t>1ПК 90.15.8(7,6)</t>
  </si>
  <si>
    <t>7580*1490*220</t>
  </si>
  <si>
    <t>1ПК 90.15.8(7,5)</t>
  </si>
  <si>
    <t>7480*1490*220</t>
  </si>
  <si>
    <t>1ПК 90.15.8(7,4)</t>
  </si>
  <si>
    <t>7380*1490*220</t>
  </si>
  <si>
    <t>1ПК 90.15.8(7,3)</t>
  </si>
  <si>
    <t>7280*1490*220</t>
  </si>
  <si>
    <t>П 72.12.8(7,1)</t>
  </si>
  <si>
    <t>П 72.15.8(7,1)</t>
  </si>
  <si>
    <t>7080*1490*220</t>
  </si>
  <si>
    <t>П 72.12.8(7,0)</t>
  </si>
  <si>
    <t>П 72.15.8(7,0)</t>
  </si>
  <si>
    <t>6980*1490*220</t>
  </si>
  <si>
    <t>П 72.12.8(6,9)</t>
  </si>
  <si>
    <t>П 72.15.8(6,9)</t>
  </si>
  <si>
    <t>6880*1490*220</t>
  </si>
  <si>
    <t>П 72.12.8(6,85)</t>
  </si>
  <si>
    <t>П 72.15.8(6,85)</t>
  </si>
  <si>
    <t>6830*1490*220</t>
  </si>
  <si>
    <t>П 72.12.8(6,8)</t>
  </si>
  <si>
    <t>П 72.15.8(6,8)</t>
  </si>
  <si>
    <t>6780*1490*220</t>
  </si>
  <si>
    <t>П 72.12.8(6,7)</t>
  </si>
  <si>
    <t>П 72.15.8(6,7)</t>
  </si>
  <si>
    <t>6680*1490*220</t>
  </si>
  <si>
    <t>П 72.15.8(6,6)</t>
  </si>
  <si>
    <t>6580*1490*220</t>
  </si>
  <si>
    <t>П 72.12.8(6,5)</t>
  </si>
  <si>
    <t>П 72.15.8(6,5)</t>
  </si>
  <si>
    <t>6480*1490*220</t>
  </si>
  <si>
    <t>П 72.12.8(6,4)</t>
  </si>
  <si>
    <t>6380*1290*220</t>
  </si>
  <si>
    <t>П 72.15.8(6,4)</t>
  </si>
  <si>
    <t>6380*1490*220</t>
  </si>
  <si>
    <t>П 72.12.8(7,04)</t>
  </si>
  <si>
    <t>ПК 63.12.8(6,2)</t>
  </si>
  <si>
    <t>ПК 63.15.8(6,2)</t>
  </si>
  <si>
    <t>6180*1490*220</t>
  </si>
  <si>
    <t>ПК 63.12.8(6,1)</t>
  </si>
  <si>
    <t>ПК 63.15.8(6,1)</t>
  </si>
  <si>
    <t>6080*1490*220</t>
  </si>
  <si>
    <t>ПК 63.12.8(6,05)</t>
  </si>
  <si>
    <t>ПК 60.12.8(5,9)</t>
  </si>
  <si>
    <t>ПК 60.15.8(5,9)</t>
  </si>
  <si>
    <t>5880*1490*220</t>
  </si>
  <si>
    <t>ПК 57.12.8(5,58)</t>
  </si>
  <si>
    <t>ПК 57.15.8(5,58)</t>
  </si>
  <si>
    <t>5560*1490*220</t>
  </si>
  <si>
    <t>ПК 57.12.8(5,5)</t>
  </si>
  <si>
    <t>ПК 57.15.8(5,5)</t>
  </si>
  <si>
    <t>5480*1490*220</t>
  </si>
  <si>
    <t>ПК 54.12.8(5,3)</t>
  </si>
  <si>
    <t>ПК 54.15.8(5,3)</t>
  </si>
  <si>
    <t>5280*1490*220</t>
  </si>
  <si>
    <t>ПК 54.12.8(5,2)</t>
  </si>
  <si>
    <t>ПК 54.15.8(5,2)</t>
  </si>
  <si>
    <t>5180*1490*220</t>
  </si>
  <si>
    <t>ПК 51.12.8(5,0)</t>
  </si>
  <si>
    <t>ПК 51.15.8(5,0)</t>
  </si>
  <si>
    <t>4980*1490*220</t>
  </si>
  <si>
    <t>ПК 51.12.8(4,9)</t>
  </si>
  <si>
    <t>ПК 51.15.8(4,9)</t>
  </si>
  <si>
    <t>4880*1490*220</t>
  </si>
  <si>
    <t>ПК 48.12.8(4,7)</t>
  </si>
  <si>
    <t>ПК 48.15.8(4,7)</t>
  </si>
  <si>
    <t>4680*1490*220</t>
  </si>
  <si>
    <t>ПК 48.12.8(4,6)</t>
  </si>
  <si>
    <t>ПК 48.15.8(4,6)</t>
  </si>
  <si>
    <t>4580*1490*220</t>
  </si>
  <si>
    <t>ПК 48.12.8(4,45)</t>
  </si>
  <si>
    <t>ПК 48.15.8(4,45)</t>
  </si>
  <si>
    <t>4430*1490*220</t>
  </si>
  <si>
    <t>ПК 48.12.8(4,4)</t>
  </si>
  <si>
    <t>ПК 48.15.8(4,4)</t>
  </si>
  <si>
    <t>4380*1490*220</t>
  </si>
  <si>
    <t>ПК 48.12.8(4,3)</t>
  </si>
  <si>
    <t>ПК 48.15.8(4,3)</t>
  </si>
  <si>
    <t>4280*1490*220</t>
  </si>
  <si>
    <t>ПК 42.12.8(4,1)</t>
  </si>
  <si>
    <t>ПК 42.15.8(4,1)</t>
  </si>
  <si>
    <t>4080*1490*220</t>
  </si>
  <si>
    <t>ПК 42.12.8(4,0)</t>
  </si>
  <si>
    <t>ПК 42.15.8(4,0)</t>
  </si>
  <si>
    <t>3980*1490*220</t>
  </si>
  <si>
    <t>ПК 42.15.8(3,98)</t>
  </si>
  <si>
    <t>3960*1490*220</t>
  </si>
  <si>
    <t>ПК 42.12.8(3,8)</t>
  </si>
  <si>
    <t>ПК 42.15.8(3,8)</t>
  </si>
  <si>
    <t>3780*1490*220</t>
  </si>
  <si>
    <t>ПК 36.12.8(3,5)</t>
  </si>
  <si>
    <t>3480*1490*220</t>
  </si>
  <si>
    <t>ПК 36.12.8(3,4)</t>
  </si>
  <si>
    <t>3380*1490*220</t>
  </si>
  <si>
    <t>ПК 36.12.8(3,1)</t>
  </si>
  <si>
    <t>ПК 36.15.8(3,1)</t>
  </si>
  <si>
    <t>3080*1490*220</t>
  </si>
  <si>
    <t>ПК 30.12.8(2,9)</t>
  </si>
  <si>
    <t>ПК 30.15.8(2,9)</t>
  </si>
  <si>
    <t>2880*1490*220</t>
  </si>
  <si>
    <t>ПК 27.12.8(2,6)</t>
  </si>
  <si>
    <t>2580*1490*220</t>
  </si>
  <si>
    <t>ПК 27.12.8(2,5)</t>
  </si>
  <si>
    <t>2480*1490*220</t>
  </si>
  <si>
    <t>ПК 24.12.8(2,3)</t>
  </si>
  <si>
    <t>ПК 24.15.8(2,3)</t>
  </si>
  <si>
    <t>2280*1490*220</t>
  </si>
  <si>
    <t>ПК 24.12.8(2,2)</t>
  </si>
  <si>
    <t>ПК 24.15.8(2,2)</t>
  </si>
  <si>
    <t>2180*1490*220</t>
  </si>
  <si>
    <t>ПК 24.12.8(2,1)</t>
  </si>
  <si>
    <t>2080*1490*220</t>
  </si>
  <si>
    <t>ПК 24.15.8(2,0)</t>
  </si>
  <si>
    <t>1980*1490*220</t>
  </si>
  <si>
    <t>ПК 24.12.8(1,9)</t>
  </si>
  <si>
    <t>ПК 24.15.8(1,9)</t>
  </si>
  <si>
    <t>1880*1490*220</t>
  </si>
  <si>
    <t>ПК 24.12.8(1,8)</t>
  </si>
  <si>
    <t>ПК 24.15.8(1,8)</t>
  </si>
  <si>
    <t>1780*1490*220</t>
  </si>
  <si>
    <t>ПК 24.12.8(1,7)</t>
  </si>
  <si>
    <t>ПК 24.15.8(1,7)</t>
  </si>
  <si>
    <t>1680*1490*220</t>
  </si>
  <si>
    <t>ПК 24.12.8(1,6)</t>
  </si>
  <si>
    <t>ПК 24.15.8(1,6)</t>
  </si>
  <si>
    <t>1580*1490*220</t>
  </si>
  <si>
    <t>ПК 56.12.10(5,5)</t>
  </si>
  <si>
    <t>ПК 48.15.8(4,43)</t>
  </si>
  <si>
    <t>4410*1490*220</t>
  </si>
  <si>
    <t>ПК 42.15.8(3,85)</t>
  </si>
  <si>
    <t>3830*1490*220</t>
  </si>
  <si>
    <t>П 72.10.8</t>
  </si>
  <si>
    <t>7180*990*220</t>
  </si>
  <si>
    <t>П 72.10.8(7,1)</t>
  </si>
  <si>
    <t>7080*990*220</t>
  </si>
  <si>
    <t>П 72.10.8(7,0)</t>
  </si>
  <si>
    <t>6980*990*220</t>
  </si>
  <si>
    <t>П 72.10.8(6,9)</t>
  </si>
  <si>
    <t>6880*990*220</t>
  </si>
  <si>
    <t>П 72.10.8(6,8)</t>
  </si>
  <si>
    <t>6780*990*220</t>
  </si>
  <si>
    <t>П 72.10.8(6,7)</t>
  </si>
  <si>
    <t>6680*990*220</t>
  </si>
  <si>
    <t>П 72.10.8(6,6)</t>
  </si>
  <si>
    <t>6580*990*220</t>
  </si>
  <si>
    <t>П 72.10.8(6,5)</t>
  </si>
  <si>
    <t>6480*990*220</t>
  </si>
  <si>
    <t>П 72.10.8(6,4)</t>
  </si>
  <si>
    <t>6380*990*220</t>
  </si>
  <si>
    <t>ПК 63.10.8</t>
  </si>
  <si>
    <t>6280*990*220</t>
  </si>
  <si>
    <t>ПК 63.10.8(6,2)</t>
  </si>
  <si>
    <t>6180*990*220</t>
  </si>
  <si>
    <t>ПК 63.10.8(6,1)</t>
  </si>
  <si>
    <t>6080*990*220</t>
  </si>
  <si>
    <t>ПК 60.10.8</t>
  </si>
  <si>
    <t>5980*990*220</t>
  </si>
  <si>
    <t>ПК 60.10.8(5,9)</t>
  </si>
  <si>
    <t>5880*990*220</t>
  </si>
  <si>
    <t>ПК 60.10.8(5,8)</t>
  </si>
  <si>
    <t>5780*990*220</t>
  </si>
  <si>
    <t>ПК 57.10.8</t>
  </si>
  <si>
    <t>5680*990*220</t>
  </si>
  <si>
    <t>ПК 57.10.8(5,6)</t>
  </si>
  <si>
    <t>5580*990*220</t>
  </si>
  <si>
    <t>ПК 57.10.8(5,5)</t>
  </si>
  <si>
    <t>5480*990*220</t>
  </si>
  <si>
    <t>ПК 54.10.8</t>
  </si>
  <si>
    <t>5380*990*220</t>
  </si>
  <si>
    <t>ПК 54.10.8(5,3)</t>
  </si>
  <si>
    <t>5280*990*220</t>
  </si>
  <si>
    <t>ПК 54.10.8(5,2)</t>
  </si>
  <si>
    <t>5180*990*220</t>
  </si>
  <si>
    <t>ПК 51.10.8</t>
  </si>
  <si>
    <t>5080*990*220</t>
  </si>
  <si>
    <t>ПК 51.10.8(5,0)</t>
  </si>
  <si>
    <t>4980*990*220</t>
  </si>
  <si>
    <t>ПК 51.10.8(4,9)</t>
  </si>
  <si>
    <t>4880*990*220</t>
  </si>
  <si>
    <t>ПК 48.10.8</t>
  </si>
  <si>
    <t>4780*990*220</t>
  </si>
  <si>
    <t>ПК 48.10.8(4,7)</t>
  </si>
  <si>
    <t>4680*990*220</t>
  </si>
  <si>
    <t>ПК 48.10.8(4,6)</t>
  </si>
  <si>
    <t>4580*990*220</t>
  </si>
  <si>
    <t>ПК 48.10.8(4,5)</t>
  </si>
  <si>
    <t>4480*990*220</t>
  </si>
  <si>
    <t>ПК 48.10.8(4,4)</t>
  </si>
  <si>
    <t>4380*990*220</t>
  </si>
  <si>
    <t>ПК 48.10.8(4,3)</t>
  </si>
  <si>
    <t>4280*990*220</t>
  </si>
  <si>
    <t>ПК 42.10.8</t>
  </si>
  <si>
    <t>4180*990*220</t>
  </si>
  <si>
    <t>ПК 42.10.8(4,1)</t>
  </si>
  <si>
    <t>4080*990*220</t>
  </si>
  <si>
    <t>ПК 42.10.8(4,0)</t>
  </si>
  <si>
    <t>3980*990*220</t>
  </si>
  <si>
    <t>ПК 42.10.8(3,9)</t>
  </si>
  <si>
    <t>3880*990*220</t>
  </si>
  <si>
    <t>ПК 42.10.8(3,8)</t>
  </si>
  <si>
    <t>3780*990*220</t>
  </si>
  <si>
    <t>ПК 42.10.8(3,7)</t>
  </si>
  <si>
    <t>3680*990*220</t>
  </si>
  <si>
    <t>ПК 36.10.8</t>
  </si>
  <si>
    <t>3580*990*220</t>
  </si>
  <si>
    <t>ПК 36.10.8(3,5)</t>
  </si>
  <si>
    <t>3480*990*220</t>
  </si>
  <si>
    <t>ПК 36.10.8(3,4)</t>
  </si>
  <si>
    <t>3380*990*220</t>
  </si>
  <si>
    <t>ПК 36.10.8(3,3)</t>
  </si>
  <si>
    <t>3280*990*220</t>
  </si>
  <si>
    <t>ПК 36.10.8(3,2)</t>
  </si>
  <si>
    <t>3180*990*220</t>
  </si>
  <si>
    <t>ПК 36.10.8(3,1)</t>
  </si>
  <si>
    <t>3080*990*220</t>
  </si>
  <si>
    <t>ПК 30.10.8</t>
  </si>
  <si>
    <t>2980*990*220</t>
  </si>
  <si>
    <t>ПК 30.10.8(2,9)</t>
  </si>
  <si>
    <t>2880*990*220</t>
  </si>
  <si>
    <t>ПК 30.10.8(2,8)</t>
  </si>
  <si>
    <t>2780*990*220</t>
  </si>
  <si>
    <t>ПК 27.10.8</t>
  </si>
  <si>
    <t>2680*990*220</t>
  </si>
  <si>
    <t>ПК 27.10.8(2,6)</t>
  </si>
  <si>
    <t>ПК 27.10.8(2,5)</t>
  </si>
  <si>
    <t>2580*990*220</t>
  </si>
  <si>
    <t>ПК 24.10.8</t>
  </si>
  <si>
    <t>2380*990*220</t>
  </si>
  <si>
    <t>ПК 24.10.8(2,3)</t>
  </si>
  <si>
    <t>2280*990*220</t>
  </si>
  <si>
    <t>ПК 24.10.8(2,2)</t>
  </si>
  <si>
    <t>2180*990*220</t>
  </si>
  <si>
    <t>ПК 24.10.8(2,1)</t>
  </si>
  <si>
    <t>2080*990*220</t>
  </si>
  <si>
    <t>ПК 24.10.8(2,0)</t>
  </si>
  <si>
    <t>1980*990*220</t>
  </si>
  <si>
    <t>ПК 24.10.8(1,9)</t>
  </si>
  <si>
    <t>1880*990*220</t>
  </si>
  <si>
    <t>ПК 24.10.8(1,8)</t>
  </si>
  <si>
    <t>1780*990*220</t>
  </si>
  <si>
    <t>ПК 24.10.8(1,7)</t>
  </si>
  <si>
    <t>1680*990*220</t>
  </si>
  <si>
    <t>ПК 24.10.8(1,6)</t>
  </si>
  <si>
    <t>1580*990*220</t>
  </si>
  <si>
    <t xml:space="preserve">ПК  24.10.8 (1.4) </t>
  </si>
  <si>
    <t>1380*990*220</t>
  </si>
  <si>
    <t>П 72.15.12,5</t>
  </si>
  <si>
    <t>П 72.12.12,5</t>
  </si>
  <si>
    <t>П 72.15.12,5(6,5)</t>
  </si>
  <si>
    <t>П 72.15.12,5(6,6)</t>
  </si>
  <si>
    <t>П 72.12.12,5(6,9)</t>
  </si>
  <si>
    <t>П 72.15.12,5 (6,9)</t>
  </si>
  <si>
    <t>П 72.12.12,5(6,6)</t>
  </si>
  <si>
    <t>П 72.12.12,5(6,4)</t>
  </si>
  <si>
    <t>П 72.10.12,5</t>
  </si>
  <si>
    <t>П 72.10.12,5(6,7)</t>
  </si>
  <si>
    <t>П 72.15.12.5(6,7)</t>
  </si>
  <si>
    <t>П 72.15.12,5(6,8)</t>
  </si>
  <si>
    <t>ПК 54.15.12,5</t>
  </si>
  <si>
    <t>ПК 60.12.12,5</t>
  </si>
  <si>
    <t>ПК 60.15.12,5</t>
  </si>
  <si>
    <t>ПК 51.15.12,5</t>
  </si>
  <si>
    <t>ПК 51.12.12,5</t>
  </si>
  <si>
    <t>ПК 48.15.12,5(3,6)</t>
  </si>
  <si>
    <t>ПК 48.12.12,5(3,6)</t>
  </si>
  <si>
    <t>ПК 63.15.12,5</t>
  </si>
  <si>
    <t>ПК 63.12.12,5</t>
  </si>
  <si>
    <t>ПК 48.15.12,5</t>
  </si>
  <si>
    <t xml:space="preserve">ПК 48.12.12,5 (2,4) </t>
  </si>
  <si>
    <t>ПК 48.15.12,5 (2,4)</t>
  </si>
  <si>
    <t>ПК 48.12.12,5 (2,34)</t>
  </si>
  <si>
    <t>ПК 48.12.12,5</t>
  </si>
  <si>
    <t>ПК 60.12.12,5(5,4)</t>
  </si>
  <si>
    <t xml:space="preserve">ПК 48.15.12,5 (3,9) </t>
  </si>
  <si>
    <t>ПК 48.12.12,5(3,9)</t>
  </si>
  <si>
    <t>ПК 60.12.12,5 (5,5)</t>
  </si>
  <si>
    <t>ПК 60.15.12,5(5,9)</t>
  </si>
  <si>
    <t>ПК 60.12.12,5(5,7)</t>
  </si>
  <si>
    <t>ПК 60.15.12,5 (5,7)</t>
  </si>
  <si>
    <t>ПК 60.15.12,5(5,8)</t>
  </si>
  <si>
    <t>ПК 48.15.12,5(4,1)</t>
  </si>
  <si>
    <t>ПК 48.15.12,5(3,5)</t>
  </si>
  <si>
    <t>ПК 54.15.12,5(5,3)</t>
  </si>
  <si>
    <t>ПК 51.15.12,5(5,0)</t>
  </si>
  <si>
    <t>ПК 48.15.12,5(4,7)</t>
  </si>
  <si>
    <t>ПК 48.15.12,5(3,3)</t>
  </si>
  <si>
    <t>3280*1490*220</t>
  </si>
  <si>
    <t>ПК 48.15.12,5(3,0)</t>
  </si>
  <si>
    <t>ПК 48.12.12,5(3,2)</t>
  </si>
  <si>
    <t>ПК 48.12.12,5(4,7)</t>
  </si>
  <si>
    <t>ПК 48.12.12,5(3,3)</t>
  </si>
  <si>
    <t>ПК 48.12.12,5(4,5)</t>
  </si>
  <si>
    <t>ПК 48.15.12,5(4,5)</t>
  </si>
  <si>
    <t>ПК 48.15.12,5(4,2)</t>
  </si>
  <si>
    <t>ПК 48.15.12,5(4,6)</t>
  </si>
  <si>
    <t>ПК 48.15.12,5(4,4)</t>
  </si>
  <si>
    <t>П 72.12.8 F75</t>
  </si>
  <si>
    <t>П 72.15.8 F75</t>
  </si>
  <si>
    <t>П 72.12.8(6,6) F75</t>
  </si>
  <si>
    <t>ПК 63.15.8 F75</t>
  </si>
  <si>
    <t>ПК 60.12.8 F75</t>
  </si>
  <si>
    <t>ПК 60.15.8 F75</t>
  </si>
  <si>
    <t>ПК 57.12.8 F75</t>
  </si>
  <si>
    <t>ПК 57.15.8 F75</t>
  </si>
  <si>
    <t>ПК 54.12.8 F75</t>
  </si>
  <si>
    <t>ПК 54.15.8 F75</t>
  </si>
  <si>
    <t>ПК 51.12.8 F75</t>
  </si>
  <si>
    <t>ПК 51.15.8 F75</t>
  </si>
  <si>
    <t>ПК 48.15.8 F75</t>
  </si>
  <si>
    <t>ПК 45.12.8 F75</t>
  </si>
  <si>
    <t>ПК 45.15.8 F75</t>
  </si>
  <si>
    <t>ПК 42.12.8 F75</t>
  </si>
  <si>
    <t>ПК 42.15.8 F75</t>
  </si>
  <si>
    <t>ПК 36.12.8 F75</t>
  </si>
  <si>
    <t>ПК 36.15.8 F75</t>
  </si>
  <si>
    <t>ПК 36.15.8(3,5) F75</t>
  </si>
  <si>
    <t>ПК 36.15.8(3,4) F75</t>
  </si>
  <si>
    <t>ПК 30.12.8 F75</t>
  </si>
  <si>
    <t>ПК 30.15.8 F75</t>
  </si>
  <si>
    <t>ПК 8.28.12 F75</t>
  </si>
  <si>
    <t>ПК 8.28.15 F75</t>
  </si>
  <si>
    <t>ПК 27.12.8 F75</t>
  </si>
  <si>
    <t>ПК 27.15.10 F75</t>
  </si>
  <si>
    <t>ПК 24.12.8 F75</t>
  </si>
  <si>
    <t>ПК 24.15.8 F75</t>
  </si>
  <si>
    <t>ПК 24.15.8(2,1) F75</t>
  </si>
  <si>
    <t>ПК 24.12.8(2,08) F75</t>
  </si>
  <si>
    <t>ПК 24.15.8(2,08) F75</t>
  </si>
  <si>
    <t>2060*1490*220</t>
  </si>
  <si>
    <t>ПК 24.12.8(2,0) F75</t>
  </si>
  <si>
    <t>ПК 24.15.8(2,0) F75</t>
  </si>
  <si>
    <t>ПК 63.12.8 F75</t>
  </si>
  <si>
    <t>ПК 56.12.10(5,5) F75</t>
  </si>
  <si>
    <t>ПК 57.15.8(5,5) F75</t>
  </si>
  <si>
    <t>ПК 57.12.8(5,5) F75</t>
  </si>
  <si>
    <t>П 72.12.8(6,5) F75</t>
  </si>
  <si>
    <t>П 72.15.12,5 F75</t>
  </si>
  <si>
    <t>П 72.12.12,5 F75</t>
  </si>
  <si>
    <t>П 72.15.8(6,7) F75</t>
  </si>
  <si>
    <t>П 72.12.8(6,7) F75</t>
  </si>
  <si>
    <t>П 72.15.8(6,8) F75</t>
  </si>
  <si>
    <t>ПК 27.12.8(2,6) F75</t>
  </si>
  <si>
    <t>ПК 24.12.8(2,1) F75</t>
  </si>
  <si>
    <t>ПК 48.15.8(4,6) F75</t>
  </si>
  <si>
    <t>ПК 48.12.8(4,6) F75</t>
  </si>
  <si>
    <t>ПК 27.15.10(2,6) F75</t>
  </si>
  <si>
    <t>ПК 54.10.8 F75</t>
  </si>
  <si>
    <t>ПК 48.12.8 F75</t>
  </si>
  <si>
    <t xml:space="preserve">ПК 37.15.8 F75 </t>
  </si>
  <si>
    <t>ПК 37.12.8 F75</t>
  </si>
  <si>
    <t>ПК 36.15.8 (3,3) F75</t>
  </si>
  <si>
    <t>ПК 36.15.8 (3,2) F75</t>
  </si>
  <si>
    <t>3180*1490*220</t>
  </si>
  <si>
    <t xml:space="preserve">П 72.15.12,5 AtV F75 </t>
  </si>
  <si>
    <t xml:space="preserve">ПК 27.15.8(2,68) F75 </t>
  </si>
  <si>
    <t>2660*1490*220</t>
  </si>
  <si>
    <t>ПК 39.15.8 F75</t>
  </si>
  <si>
    <t>ПК 30.10.8 F75</t>
  </si>
  <si>
    <t>ПК 36.10.8 F75</t>
  </si>
  <si>
    <t xml:space="preserve">ПК 60.12.8(5,9) F75 </t>
  </si>
  <si>
    <t>ПК 39.12.8  F75</t>
  </si>
  <si>
    <t>П72.15.8 (6,6) F75</t>
  </si>
  <si>
    <t>П72.12.8 (6,9) F75</t>
  </si>
  <si>
    <t>П72.15.8 (6,9) F75</t>
  </si>
  <si>
    <t>П 72.12.8 F100</t>
  </si>
  <si>
    <t>П 72.15.8 F100</t>
  </si>
  <si>
    <t xml:space="preserve">П 72.12.8 (6,6) </t>
  </si>
  <si>
    <t>ПК 63.15.8 F100</t>
  </si>
  <si>
    <t>ПК 60.15.8 F100</t>
  </si>
  <si>
    <t>ПК 57.12.8 F100</t>
  </si>
  <si>
    <t>ПК 57.15.8 F100</t>
  </si>
  <si>
    <t>ПК 54.12.8 F100</t>
  </si>
  <si>
    <t>ПК 54.15.8 F100</t>
  </si>
  <si>
    <t>ПК 51.12.8 F100</t>
  </si>
  <si>
    <t>ПК 51.15.8 F100</t>
  </si>
  <si>
    <t>ПК 48.15.8 F100</t>
  </si>
  <si>
    <t>ПК 45.12.8 F100</t>
  </si>
  <si>
    <t>ПК 45.15.8 F100</t>
  </si>
  <si>
    <t xml:space="preserve">ПК 42.12.8 F100 </t>
  </si>
  <si>
    <t>ПК 42.15.8 F100</t>
  </si>
  <si>
    <t xml:space="preserve">ПК 36.12.8 </t>
  </si>
  <si>
    <t xml:space="preserve">ПК 36.15.8 </t>
  </si>
  <si>
    <t xml:space="preserve">ПК 36.15.8 (3,5) </t>
  </si>
  <si>
    <t>ПК 36.15.8 (3,4)</t>
  </si>
  <si>
    <t>ПК 30.12.8 F100</t>
  </si>
  <si>
    <t>ПК 30.15.8 F100</t>
  </si>
  <si>
    <t xml:space="preserve">ПК 28.12.8 </t>
  </si>
  <si>
    <t xml:space="preserve">ПК 28.15.8 </t>
  </si>
  <si>
    <t>ПК 27.12.8 F100</t>
  </si>
  <si>
    <t xml:space="preserve">ПК 27.15.10 F100 </t>
  </si>
  <si>
    <t>ПК 24.12.8 F100</t>
  </si>
  <si>
    <t>ПК 24.15.8 F100</t>
  </si>
  <si>
    <t xml:space="preserve">ПК 24.15.8 (2,1) </t>
  </si>
  <si>
    <t xml:space="preserve">ПК 24.12.8 (2,08) </t>
  </si>
  <si>
    <t>ПК 24.15.8(2,08) F100</t>
  </si>
  <si>
    <t xml:space="preserve">ПК 24.12.8 (2,0) </t>
  </si>
  <si>
    <t>ПК 60.12.8 F150</t>
  </si>
  <si>
    <t>ПК 60.15.8 F150</t>
  </si>
  <si>
    <t>980*1490*220</t>
  </si>
  <si>
    <t>ПК 57.12.8 F150</t>
  </si>
  <si>
    <t>ПК 54.15.8 F150</t>
  </si>
  <si>
    <t>ПК 54.12.8 F150</t>
  </si>
  <si>
    <t>ПК 48.12.8 F150</t>
  </si>
  <si>
    <t>ПК 48.15.8 F150</t>
  </si>
  <si>
    <t>ПК 42.12.8 F150</t>
  </si>
  <si>
    <t>ПК 42.15.8(3,8) F150</t>
  </si>
  <si>
    <t>ПК 39.12.8 F150</t>
  </si>
  <si>
    <t xml:space="preserve">ПК 39.15.8 F150  </t>
  </si>
  <si>
    <t>ПК 36.10.8(3,3) F150</t>
  </si>
  <si>
    <t>ПК 36.12.8(3,3) F150</t>
  </si>
  <si>
    <t xml:space="preserve">ПК 36.15.8(3,3) F150 </t>
  </si>
  <si>
    <t>ПК 36.15.8(3,28) F150</t>
  </si>
  <si>
    <t>3260*1490*220</t>
  </si>
  <si>
    <t>ПК 36.12.8(3,2) F150</t>
  </si>
  <si>
    <t xml:space="preserve">ПК 36.15.8(3,2) F150  </t>
  </si>
  <si>
    <t>ПК 36.15.8 F150</t>
  </si>
  <si>
    <t>ПК 30.12.8 F150</t>
  </si>
  <si>
    <t>ПК 30.15.8 F150</t>
  </si>
  <si>
    <t>ПК 8.28.15 F150</t>
  </si>
  <si>
    <t>ПК 27.15.8(2,68) F150</t>
  </si>
  <si>
    <t>ПК 24.15.8 F150</t>
  </si>
  <si>
    <t>ПК 24.15.8(2,3) F150</t>
  </si>
  <si>
    <t>Cерия ИЖ 568-03,    H 220 мм</t>
  </si>
  <si>
    <t>Плиты перекрытий ж/б многопустотные безопалубочного формования (ПБ), на гранитном щебне.       серия ИЖ 568-03</t>
  </si>
  <si>
    <t>Cерия ИЖ 568-3,    H 160 мм</t>
  </si>
  <si>
    <t>Прайс-лист</t>
  </si>
  <si>
    <t>Плиты перекрытий железобетонные многопустотные (ПК) серия 1.141-1</t>
  </si>
  <si>
    <t xml:space="preserve">Панель забора 3ПБ 40.20-и (шашки) </t>
  </si>
  <si>
    <t>Фундамент забора ФО-2</t>
  </si>
  <si>
    <t>Сваи железобетонные забивные, цельные, сплошного квадратного сечения, предназначены для свайных фундаментов зданий и сооружений. Серия. 1.011.1-10</t>
  </si>
  <si>
    <t xml:space="preserve">Размеры изделия, мм (L*B*Н; дл.*шир.*выс.) </t>
  </si>
  <si>
    <t>Лестничные марши , лестничные марши с площадками, ступени (ГОСТ)</t>
  </si>
  <si>
    <t>Опорные подушки, фундаменты колонн (ГОСТ)</t>
  </si>
  <si>
    <t>Блоки бетонные ГОСТ 13579 – 78, Прогоны серия 1.225, Перемычки железобетонные (ГОСТ), Панели забора серия 3.017-1</t>
  </si>
  <si>
    <t>Плита дорожного покрытия 1П 30.18.30 ТУ</t>
  </si>
  <si>
    <t>Плита дорожного покрытия 2П 30.18.30 ТУ</t>
  </si>
  <si>
    <t>Плита дорожного покрытия 1П 30.18.10 ТУ</t>
  </si>
  <si>
    <t>Плита дорожного покрытия 2П 30.18.10 ТУ</t>
  </si>
  <si>
    <t>Плита дорожного покрытия 1П 30.10.30 ТУ (петли свеерху)</t>
  </si>
  <si>
    <t>Плита дорожного покрытия 2П 30.10.30 ТУ (петли свеерху)</t>
  </si>
  <si>
    <r>
      <t xml:space="preserve">Плиты дорожные </t>
    </r>
    <r>
      <rPr>
        <b/>
        <sz val="11"/>
        <color rgb="FF000000"/>
        <rFont val="Times New Roman"/>
        <family val="1"/>
        <charset val="204"/>
      </rPr>
      <t>Серии 3.503-17</t>
    </r>
    <r>
      <rPr>
        <b/>
        <sz val="12"/>
        <color rgb="FF000000"/>
        <rFont val="Times New Roman"/>
        <family val="1"/>
        <charset val="204"/>
      </rPr>
      <t xml:space="preserve"> (ТУ)</t>
    </r>
  </si>
  <si>
    <r>
      <t xml:space="preserve">Плиты дорожные </t>
    </r>
    <r>
      <rPr>
        <b/>
        <sz val="11"/>
        <color rgb="FF000000"/>
        <rFont val="Times New Roman"/>
        <family val="1"/>
        <charset val="204"/>
      </rPr>
      <t>Серии 3.503-17</t>
    </r>
    <r>
      <rPr>
        <b/>
        <sz val="12"/>
        <color rgb="FF000000"/>
        <rFont val="Times New Roman"/>
        <family val="1"/>
        <charset val="204"/>
      </rPr>
      <t>(ГОСТ)</t>
    </r>
  </si>
  <si>
    <t>Плита дорожного покрытия 1П 30.15.30 ТУ (петли свеерху)</t>
  </si>
  <si>
    <t>Плита дорожного покрытия 2П 30.15.30 ТУ (петли свеерху)</t>
  </si>
  <si>
    <t>Плита дорожного покрытия 1П 30.18.10</t>
  </si>
  <si>
    <t xml:space="preserve">Плита дорожного покрытия 2П 30.18.30 </t>
  </si>
  <si>
    <t>Плита дорожного покрытия 2П 30.18.10</t>
  </si>
  <si>
    <t xml:space="preserve">Плита дорожного покрытия 1П 30.18.30 </t>
  </si>
  <si>
    <t>Плита дорожного покрытия  ПД3-16</t>
  </si>
  <si>
    <t>3000*1450*170</t>
  </si>
  <si>
    <t>3000*950*170</t>
  </si>
  <si>
    <t>Плиты дорожного покрытия(ГОСТ), (ТУ); Плиты каанльные Серия 3.006.</t>
  </si>
  <si>
    <t>Наименование</t>
  </si>
  <si>
    <t>Модель</t>
  </si>
  <si>
    <t>Размер</t>
  </si>
  <si>
    <t>Цена, руб с НДС</t>
  </si>
  <si>
    <t xml:space="preserve">Кольцо колодца </t>
  </si>
  <si>
    <t>Внутр. д. 1000мм  Высота 890мм Толщина 80мм</t>
  </si>
  <si>
    <t>Внутр. д. 1500мм  Высота 890мм Толщина 90мм</t>
  </si>
  <si>
    <t>КС 20-9</t>
  </si>
  <si>
    <t>Внутр. д. 2000мм  Высота 890мм Толщина 100мм</t>
  </si>
  <si>
    <t>Крышка колодца</t>
  </si>
  <si>
    <t>ПП 10-1</t>
  </si>
  <si>
    <t>д. 1160мм, толщ.150мм</t>
  </si>
  <si>
    <t>1ПП 15-1</t>
  </si>
  <si>
    <t>д. 1680мм, толщ.150мм</t>
  </si>
  <si>
    <t>ПП 20-1</t>
  </si>
  <si>
    <t>д. 2200мм, толщ.150мм</t>
  </si>
  <si>
    <t>Днище колодца</t>
  </si>
  <si>
    <t>ПН-10</t>
  </si>
  <si>
    <t>д. 2000мм, толщ.100мм</t>
  </si>
  <si>
    <t xml:space="preserve">Днище колодца </t>
  </si>
  <si>
    <t>ПН-15</t>
  </si>
  <si>
    <t>д. 1500мм, толщ.120мм</t>
  </si>
  <si>
    <t>ПН 20</t>
  </si>
  <si>
    <t>д. 2500мм, толщ.120мм</t>
  </si>
  <si>
    <t>Добор</t>
  </si>
  <si>
    <t>КС 10-3</t>
  </si>
  <si>
    <t>Внутр. д. 1000мм , высота 300мм</t>
  </si>
  <si>
    <t>Опорное кольцо</t>
  </si>
  <si>
    <t>ОК 7-2</t>
  </si>
  <si>
    <t>Внеш.д. 1000мм, внутр. д. 700/730мм, толщина 135/150, высота 200мм</t>
  </si>
  <si>
    <t>Кольцо опорное</t>
  </si>
  <si>
    <t>КО-6</t>
  </si>
  <si>
    <t>Высота - 700 мм, диаметр вн.- 580 мм, диаметр внешний - 840 мм</t>
  </si>
  <si>
    <t>ОК 7-3</t>
  </si>
  <si>
    <t>Внеш.д. 1000мм, внутр. д. 700/730мм, толщина 135/150, высота 300мм</t>
  </si>
  <si>
    <t>Дождеприемник</t>
  </si>
  <si>
    <t>920*600*900</t>
  </si>
  <si>
    <t>1000*200*80</t>
  </si>
  <si>
    <t>3000*600*200</t>
  </si>
  <si>
    <t>Канализационные системы, бордюры железобетонные (ГОСТ)</t>
  </si>
  <si>
    <t>Свая железобетонная забивная С  70.30-4у (М 350)</t>
  </si>
  <si>
    <t>Свая железобетонная забивная С  70.30-5у (М 350)</t>
  </si>
  <si>
    <t>Свая железобетонная забивная С  70.30-6у (М 350)</t>
  </si>
  <si>
    <t>Свая железобетонная забивная С  70.30-8у (М 350)</t>
  </si>
  <si>
    <t>Свая железобетонная забивная С  70.30-9у (М 350)</t>
  </si>
  <si>
    <t>Свая железобетонная забивная С  80.30-4у (М 350)</t>
  </si>
  <si>
    <t>Свая железобетонная забивная С  80.30-5у (М 350)</t>
  </si>
  <si>
    <t>Свая железобетонная забивная С  80.30-6у (М 350)</t>
  </si>
  <si>
    <t>Свая железобетонная забивная С  80.30-8у (М 350)</t>
  </si>
  <si>
    <t>Свая железобетонная забивная С  80.30-9у (М 350)</t>
  </si>
  <si>
    <t>Свая железобетонная забивная С  80.30-10у (М 350)</t>
  </si>
  <si>
    <t>Свая железобетонная забивная С  80.30-11у (М 350)</t>
  </si>
  <si>
    <t>Свая железобетонная забивная С  90.30-5у (М 350)</t>
  </si>
  <si>
    <t>Свая железобетонная забивная С  90.30-6у (М 350)</t>
  </si>
  <si>
    <t>Свая железобетонная забивная С  90.30-8у (М 350)</t>
  </si>
  <si>
    <t>Свая железобетонная забивная С  90.30-9у (М 350)</t>
  </si>
  <si>
    <t>Свая железобетонная забивная С  90.30-10у (М 350)</t>
  </si>
  <si>
    <t>Свая железобетонная забивная С  90.30-11у (М 350)</t>
  </si>
  <si>
    <t>Свая железобетонная забивная С  100.30-6у (М 350)</t>
  </si>
  <si>
    <t>Свая железобетонная забивная С  100.30-8у (М 350)</t>
  </si>
  <si>
    <t>Свая железобетонная забивная С  100.30-9у (М 350)</t>
  </si>
  <si>
    <t>Свая железобетонная забивная С  100.30-10у (М 350)</t>
  </si>
  <si>
    <t>Свая железобетонная забивная С  100.30-11у (М 350)</t>
  </si>
  <si>
    <t>Свая железобетонная забивная С  100.30-12у (М 350)</t>
  </si>
  <si>
    <t>Свая железобетонная забивная С  100.30-13у (М 350)</t>
  </si>
  <si>
    <t>Свая железобетонная забивная С  110.30-8у (М 350)</t>
  </si>
  <si>
    <t>Свая железобетонная забивная С  110.30-9у (М 350)</t>
  </si>
  <si>
    <t>Свая железобетонная забивная С  110.30-10у (М 350)</t>
  </si>
  <si>
    <t>Свая железобетонная забивная С  110.30-11у (М 350)</t>
  </si>
  <si>
    <t>Свая железобетонная забивная С  110.30-12у (М 350)</t>
  </si>
  <si>
    <t>Свая железобетонная забивная С  110.30-13у (М 350)</t>
  </si>
  <si>
    <t>Свая железобетонная забивная С  120.30-8у (М 350)</t>
  </si>
  <si>
    <t>Свая  железобетонная забивнаяС  120.30-9у (М 350)</t>
  </si>
  <si>
    <t>Свая железобетонная забивная С  120.30-10у (М 350)</t>
  </si>
  <si>
    <t>Свая железобетонная забивная С  120.30-11у (М 350)</t>
  </si>
  <si>
    <t>Свая железобетонная забивная С  120.30-12у (М 350)</t>
  </si>
  <si>
    <t>Свая железобетонная забивная С  120.30-13у (М 350)</t>
  </si>
  <si>
    <t>30Х30</t>
  </si>
  <si>
    <t>40Х40</t>
  </si>
  <si>
    <t>35Х35</t>
  </si>
  <si>
    <t>СВАИ ЖЕЛЕЗОБЕТОННЫЕ УСИЛЕННЫЕ</t>
  </si>
  <si>
    <t>Свая железобетонная забивная С  70.35-4у (М 350)</t>
  </si>
  <si>
    <t>Свая железобетонная забивная С  70.35-5у (М 350)</t>
  </si>
  <si>
    <t>Свая железобетонная забивная С  70.35-6у (М 350)</t>
  </si>
  <si>
    <t>Свая железобетонная забивная С  70.35-8у (М 350)</t>
  </si>
  <si>
    <t>Свая железобетонная забивная С  70.35-9у (М 350)</t>
  </si>
  <si>
    <t>Свая железобетонная забивная С  70.35-10у (М 350)</t>
  </si>
  <si>
    <t>Свая железобетонная забивная С  80.35-5у (М 350)</t>
  </si>
  <si>
    <t>Свая железобетонная забивная С  80.35-6у (М 350)</t>
  </si>
  <si>
    <t>Свая железобетонная забивная С  80.35-8у (М 350)</t>
  </si>
  <si>
    <t>Свая железобетонная забивная С  80.35-9у (М 350)</t>
  </si>
  <si>
    <t>Свая железобетонная забивная С  80.35-10у (М 350)</t>
  </si>
  <si>
    <t>Свая железобетонная забивная С  80.35-11у (М 350)</t>
  </si>
  <si>
    <t>Свая железобетонная забивная С  90.35-5у (М 350)</t>
  </si>
  <si>
    <t>Свая железобетонная забивная С  90.35-6у (М 350)</t>
  </si>
  <si>
    <t>Свая железобетонная забивная С  90.35-8у (М 350)</t>
  </si>
  <si>
    <t>Свая железобетонная забивная С  90.35-9у (М 350)</t>
  </si>
  <si>
    <t>Свая железобетонная забивная С  90.35-10у (М 350)</t>
  </si>
  <si>
    <t>Свая железобетонная забивная С  90.35-11у (М 350)</t>
  </si>
  <si>
    <t>Свая железобетонная забивная С  90.35-12у (М 350)</t>
  </si>
  <si>
    <t>Свая железобетонная забивная С  100.35-6у (М 350)</t>
  </si>
  <si>
    <t>Свая железобетонная забивная С  100.35-8у (М 350)</t>
  </si>
  <si>
    <t>Свая железобетонная забивная С  100.35-9у (М 350)</t>
  </si>
  <si>
    <t>Свая железобетонная забивная С  100.35-10у (М 350)</t>
  </si>
  <si>
    <t>Свая железобетонная забивная С  100.35-11у (М 350)</t>
  </si>
  <si>
    <t>Свая железобетонная забивная С  100.35-12у (М 350)</t>
  </si>
  <si>
    <t>Свая железобетонная забивная С  100.35-13у (М 350)</t>
  </si>
  <si>
    <t>Свая железобетонная забивная С  110.35-8у (М 350)</t>
  </si>
  <si>
    <t>Свая железобетонная забивная С  110.35-9у (М 350)</t>
  </si>
  <si>
    <t>Свая железобетонная забивная С  110.35-10у (М 350)</t>
  </si>
  <si>
    <t>Свая железобетонная забивная С  110.35-11у (М 350)</t>
  </si>
  <si>
    <t>Свая железобетонная забивная  С  110.35-12у (М 350)</t>
  </si>
  <si>
    <t>Свая железобетонная забивная С  110.35-13у (М 350)</t>
  </si>
  <si>
    <t>Свая железобетонная забивная С  120.35-8у (М 350)</t>
  </si>
  <si>
    <t>Свая железобетонная забивная С  120.35-9у (М 350)</t>
  </si>
  <si>
    <t>Свая железобетонная забивная С  120.35-10у (М 350)</t>
  </si>
  <si>
    <t>Свая железобетонная забивная С  120.35-11у (М 350)</t>
  </si>
  <si>
    <t>Свая железобетонная забивная С  120.35-12у (М 350)</t>
  </si>
  <si>
    <t>Свая железобетонная забивная С  120.35-13у (М 350)</t>
  </si>
  <si>
    <t>Свая железобетонная забивная С  130.35-8у (М 400)</t>
  </si>
  <si>
    <t>Свая железобетонная забивная С  130.35-9у (М 400)</t>
  </si>
  <si>
    <t>Свая железобетонная забивная С  130.35-10у (М 400)</t>
  </si>
  <si>
    <t>Свая железобетонная забивная С  130.35-11у (М 400)</t>
  </si>
  <si>
    <t>Свая железобетонная забивная С  130.35-12у (М 400)</t>
  </si>
  <si>
    <t>Свая железобетонная забивная С  130.35-13у (М 400)</t>
  </si>
  <si>
    <t>Свая железобетонная забивная С  140.35-9у (М 400)</t>
  </si>
  <si>
    <t>Свая железобетонная забивная С  140.35-10у (М 400)</t>
  </si>
  <si>
    <t>Свая железобетонная забивная С  140.35-11у (М 400)</t>
  </si>
  <si>
    <t>Свая железобетонная забивная С  140.35-12у (М 400)</t>
  </si>
  <si>
    <t>Свая железобетонная забивная С  140.35-13у (М 400)</t>
  </si>
  <si>
    <t>Свая железобетонная забивная С  150.35-10у (М 400)</t>
  </si>
  <si>
    <t>Свая железобетонная забивная С  150.35-11у (М 400)</t>
  </si>
  <si>
    <t>Свая железобетонная забивная С  150.35-12у (М 400)</t>
  </si>
  <si>
    <t>Свая железобетонная забивная С  150.35-13у (М 400)</t>
  </si>
  <si>
    <t>Свая железобетонная забивная С  160.35-10у (М 400)</t>
  </si>
  <si>
    <t>Свая железобетонная забивная С  160.35-11у (М 400)</t>
  </si>
  <si>
    <t>Свая железобетонная забивная С  160.35-12у (М 400)</t>
  </si>
  <si>
    <t>Свая железобетонная забивная С  160.35-13у (М 400)</t>
  </si>
  <si>
    <t>Свая железобетонная забивная С  70.40-5у (М 350)</t>
  </si>
  <si>
    <t>Свая железобетонная забивная С  70.40-6у (М 350)</t>
  </si>
  <si>
    <t>Свая железобетонная забивная С  70.40-8у (М 350)</t>
  </si>
  <si>
    <t>Свая железобетонная забивная С  70.40-9у (М 350)</t>
  </si>
  <si>
    <t>Свая железобетонная забивная С  70.40-10у (М 350)</t>
  </si>
  <si>
    <t>Свая железобетонная забивная С  70.40-11у (М 350)</t>
  </si>
  <si>
    <t>Свая железобетонная забивная С  70.40-12у (М 350)</t>
  </si>
  <si>
    <t>Свая железобетонная забивная С  80.40-5у (М 350)</t>
  </si>
  <si>
    <t>Свая железобетонная забивная С  80.40-6у (М 350)</t>
  </si>
  <si>
    <t>Свая железобетонная забивная С  80.40-8у (М 350)</t>
  </si>
  <si>
    <t>Свая железобетонная забивная С  80.40-9у (М 350)</t>
  </si>
  <si>
    <t>Свая железобетонная забивная С  80.40-10у (М 350)</t>
  </si>
  <si>
    <t>Свая железобетонная забивная С  80.40-11у (М 350)</t>
  </si>
  <si>
    <t>Свая железобетонная забивная С  80.40-12у (М 350)</t>
  </si>
  <si>
    <t>Свая железобетонная забивная С  80.40-13у (М 350)</t>
  </si>
  <si>
    <t>Свая железобетонная забивная С  90.40-5у (М 350)</t>
  </si>
  <si>
    <t>Свая железобетонная забивная С  90.40-6у (М 350)</t>
  </si>
  <si>
    <t>Свая  железобетонная забивнаяС  90.40-8у (М 350)</t>
  </si>
  <si>
    <t>Свая железобетонная забивная С  90.40-9у (М 350)</t>
  </si>
  <si>
    <t>Свая железобетонная забивная С  90.40-10у (М 350)</t>
  </si>
  <si>
    <t>Свая железобетонная забивная С  90.40-11у (М 350)</t>
  </si>
  <si>
    <t>Свая железобетонная забивная С  90.40-12у (М 350)</t>
  </si>
  <si>
    <t>Свая железобетонная забивная С  90.40-13у (М 350)</t>
  </si>
  <si>
    <t>Свая железобетонная забивная С  100.40-6у (М 350)</t>
  </si>
  <si>
    <t>Свая железобетонная забивная С  100.40-8у (М 350)</t>
  </si>
  <si>
    <t>Свая железобетонная забивная С  100.40-9у (М 350)</t>
  </si>
  <si>
    <t>Свая железобетонная забивная С  100.40-10у (М 350)</t>
  </si>
  <si>
    <t>Свая железобетонная забивная С  100.40-11у (М 350)</t>
  </si>
  <si>
    <t>Свая железобетонная забивная С  100.40-12у (М 350)</t>
  </si>
  <si>
    <t>Свая железобетонная забивная С  100.40-13у (М 350)</t>
  </si>
  <si>
    <t>Свая железобетонная забивная С  110.40-8у (М 350)</t>
  </si>
  <si>
    <t>Свая железобетонная забивная С  110.40-9у (М 350)</t>
  </si>
  <si>
    <t>Свая железобетонная забивная С  110.40-10у (М 350)</t>
  </si>
  <si>
    <t>Свая железобетонная забивная С  110.40-11у (М 350)</t>
  </si>
  <si>
    <t>Свая железобетонная забивная С  110.40-12у (М 350)</t>
  </si>
  <si>
    <t>Свая железобетонная забивная С  110.40-13у (М 350)</t>
  </si>
  <si>
    <t>Свая железобетонная забивная С  120.40-8у (М 350)</t>
  </si>
  <si>
    <t>Свая железобетонная забивная С  120.40-9у (М 350)</t>
  </si>
  <si>
    <t>Свая железобетонная забивная С  120.40-10у (М 350)</t>
  </si>
  <si>
    <t>Свая железобетонная забивная С  120.40-11у (М 350)</t>
  </si>
  <si>
    <t>Свая железобетонная забивная С  120.40-12у (М 350)</t>
  </si>
  <si>
    <t>Свая железобетонная забивная С  120.40-13у (М 350)</t>
  </si>
  <si>
    <t>Свая железобетонная забивная С  130.40-9у (М 400)</t>
  </si>
  <si>
    <t>Свая железобетонная забивная С  130.40-10у (М 400)</t>
  </si>
  <si>
    <t>Свая железобетонная забивная С  130.40-11у (М 400)</t>
  </si>
  <si>
    <t>Свая железобетонная забивная С  130.40-12у (М 400)</t>
  </si>
  <si>
    <t>Свая железобетонная забивная С  130.40-13у (М 400)</t>
  </si>
  <si>
    <t>Свая железобетонная забивная С  140.40-9у (М 400)</t>
  </si>
  <si>
    <t>Свая железобетонная забивная С  140.40-10у (М 400)</t>
  </si>
  <si>
    <t>Свая железобетонная забивная С  140.40-11у (М 400)</t>
  </si>
  <si>
    <t>Свая железобетонная забивная С  140.40-12у (М 400)</t>
  </si>
  <si>
    <t>Свая железобетонная забивная С  140.40-13у (М 400)</t>
  </si>
  <si>
    <t>Свая железобетонная забивная С  150.40-10у (М 400)</t>
  </si>
  <si>
    <t>Свая железобетонная забивная С  150.40-11у (М 400)</t>
  </si>
  <si>
    <t>Свая железобетонная забивная С  150.40-12у (М 400)</t>
  </si>
  <si>
    <t>Свая железобетонная забивная С  150.40-13у (М 400)</t>
  </si>
  <si>
    <t>Свая железобетонная забивная С  160.40-11у (М 400)</t>
  </si>
  <si>
    <t>Свая железобетонная забивная С  160.40-12у (М 400)</t>
  </si>
  <si>
    <t>Свая железобетонная забивная С  160.40-13у (М 400)</t>
  </si>
  <si>
    <t>Колонна К20-10 (L=6800) Щек. (Гост18979-2014), , шт</t>
  </si>
  <si>
    <t>Колонна К26-2 (L=5800) Щек. (Гост18979-2014), , шт</t>
  </si>
  <si>
    <t>Колонна К26-3 (L=5800) Щек. (Гост18979-2014), , шт</t>
  </si>
  <si>
    <t>Колонна К27-4 (L=6800) Щек. (Гост18979-2014), , шт</t>
  </si>
  <si>
    <t>Колонна К28-5 (L=8000) Щек. (Гост18979-2014), , шт</t>
  </si>
  <si>
    <t>колонны (Гост18979-2014)</t>
  </si>
  <si>
    <t>Лестничные площадки по ГОСТу</t>
  </si>
  <si>
    <t>Лестничная площадка ЛП30.18к-4 (БМ) (Гост 9818)</t>
  </si>
  <si>
    <t>Лестничная площадка ЛП30.18к-5 (БМ) (Гост 9818)</t>
  </si>
  <si>
    <t>Лестничная площадка ЛП30.18к-5* (БМ) (Гост 9818)</t>
  </si>
  <si>
    <t>Лестничная площадка ЛП30.18к-4 (Гост 9818)</t>
  </si>
  <si>
    <t>Лестничная площадка ЛПП14.13в (Гост 9818)</t>
  </si>
  <si>
    <t>Лестничная площадка ЛПП14.15в (Гост 9818)</t>
  </si>
  <si>
    <t>Лестничная площадка ЛПП15.15в (Гост 13015)</t>
  </si>
  <si>
    <t>3020*1830*320</t>
  </si>
  <si>
    <t>Блок вентиляционный ВБ в10 (шифр 112-13)(Гост17079), , шт</t>
  </si>
  <si>
    <t>Блок вентиляционный ВБ в11 (шифр 112-13)(Гост17079), , шт</t>
  </si>
  <si>
    <t>Блок вентиляционный ВБ в7 (шифр 112-13)(Гост17079), , шт</t>
  </si>
  <si>
    <t>Блок вентиляционный ВБ в8 (шифр 112-13)(Гост17079), , шт</t>
  </si>
  <si>
    <t>Блок вентиляционный ВБ в9 (шифр 112-13)(Гост17079), , шт</t>
  </si>
  <si>
    <t>Блок вентиляционный ВБ1 (шифр 12-15) (Гост17079), , шт</t>
  </si>
  <si>
    <t>Блок вентиляционный ВБ1 (шифр 26-13) (Гост17079), , шт</t>
  </si>
  <si>
    <t>Блок вентиляционный ВБ1 (шифр 34-17) (Гост17079), , шт</t>
  </si>
  <si>
    <t>Блок вентиляционный ВБ1 (шифр 5-18) (Гост17079), , шт</t>
  </si>
  <si>
    <t>Блок вентиляционный ВБ1 (шифр 66-15-5) (Гост17079), , шт</t>
  </si>
  <si>
    <t>Блок вентиляционный ВБ2 (шифр 12-15) (Гост17079), , шт</t>
  </si>
  <si>
    <t>Блок вентиляционный ВБ2 (шифр 26-13) (Гост17079), , шт</t>
  </si>
  <si>
    <t>Блок вентиляционный ВБ2 (шифр 34-17) (Гост17079), , шт</t>
  </si>
  <si>
    <t>Блок вентиляционный ВБ2 (шифр 5-18) (Гост17079), , шт</t>
  </si>
  <si>
    <t>Блок вентиляционный ВБ2 (шифр 66-15-5) (Гост17079), , шт</t>
  </si>
  <si>
    <t>Блок вентиляционный ВБ3 (шифр 112-13)(Гост17079), , шт</t>
  </si>
  <si>
    <t>Блок вентиляционный ВБ3 (шифр 12-15) (Гост17079), , шт</t>
  </si>
  <si>
    <t>Блок вентиляционный ВБ3 (шифр 26-13) (Гост17079), , шт</t>
  </si>
  <si>
    <t>Блок вентиляционный ВБ3 (шифр 34-17) (Гост17079, , шт</t>
  </si>
  <si>
    <t>Блок вентиляционный ВБ3 (шифр 5-18) (Гост17079), , шт</t>
  </si>
  <si>
    <t>Блок вентиляционный ВБ3 (шифр 66-15)(Гост17079), , шт</t>
  </si>
  <si>
    <t>Блок вентиляционный ВБ4 (шифр 112-13)(Гост17079), , шт</t>
  </si>
  <si>
    <t>Блок вентиляционный ВБ4 (шифр 12-15) (Гост17079), , шт</t>
  </si>
  <si>
    <t>Блок вентиляционный ВБ4 (шифр 26-13) (Гост17079), , шт</t>
  </si>
  <si>
    <t>Блок вентиляционный ВБ4 (шифр 34-17) (Гост17079), , шт</t>
  </si>
  <si>
    <t>Блок вентиляционный ВБ4 (шифр 66-15) (Гост17079), , шт</t>
  </si>
  <si>
    <t>Блок вентиляционный ВБ5 (шифр 112-13)(Гост17079), , шт</t>
  </si>
  <si>
    <t>Блок вентиляционный ВБ5 (шифр 12-15) (Гост17079), , шт</t>
  </si>
  <si>
    <t>Блок вентиляционный ВБ5 (шифр 26-13) (Гост17079), , шт</t>
  </si>
  <si>
    <t>Блок вентиляционный ВБ5 (шифр 34-17) (Гост17079), , шт</t>
  </si>
  <si>
    <t>Блок вентиляционный ВБ5 (шифр 66-15) (Гост17079), , шт</t>
  </si>
  <si>
    <t>Блок вентиляционный ВБ6 (шифр 112-13)(Гост17079), , шт</t>
  </si>
  <si>
    <t>Блок вентиляционный ВБ6 (шифр 12-15) (Гост17079), , шт</t>
  </si>
  <si>
    <t>Блок вентиляционный ВБ6 (шифр 26-13) (Гост17079), , шт</t>
  </si>
  <si>
    <t>Блок вентиляционный ВБ6 (шифр 34-17) (Гост17079), , шт</t>
  </si>
  <si>
    <t>Блок вентиляционный ВБ6 (шифр 66-15) (Гост17079), , шт</t>
  </si>
  <si>
    <t>Блок вентиляционный ВБ7 (шифр 26-13) (Гост17079), , шт</t>
  </si>
  <si>
    <t>Блок вентиляционный ВБ7 (шифр 34-17) (Гост17079), , шт</t>
  </si>
  <si>
    <t>Блок вентиляционный ВБ7 (шифр 66-15) (Гост17079), , шт</t>
  </si>
  <si>
    <t>Блок вентиляционный ВБ8 (шифр 26-13) (Гост17079), , шт</t>
  </si>
  <si>
    <t>Блок вентиляционный ВБ8 (шифр 34-17) (Гост17079), , шт</t>
  </si>
  <si>
    <t>Блок вентиляционный ВБ8 (шифр 66-15) (Гост17079), , шт</t>
  </si>
  <si>
    <t>Блок вентиляционный ВБ9 (шифр 34-17) (Гост17079), , шт</t>
  </si>
  <si>
    <t>Блок вентиляционный ВБ (Гост17079)</t>
  </si>
  <si>
    <t>8880*1490*220</t>
  </si>
  <si>
    <t>8780*1490*220</t>
  </si>
  <si>
    <t>1ПК 90. 15. 8(8,4)</t>
  </si>
  <si>
    <t>1ПК 90. 15. 8(8,8)</t>
  </si>
  <si>
    <t>1ПК 90. 15. 8(8,9)</t>
  </si>
  <si>
    <t>1ПК 90. 15. 8</t>
  </si>
  <si>
    <t>Плита перекрытия 7ПБ 18-12</t>
  </si>
  <si>
    <t>Плита перекрытия 7ПБ 19-12</t>
  </si>
  <si>
    <t>Плита перекрытия 7ПБ 20-12</t>
  </si>
  <si>
    <t>Плита перекрытия 7ПБ 21-12</t>
  </si>
  <si>
    <t>Плита перекрытия 7ПБ 22-12</t>
  </si>
  <si>
    <t>Плита перекрытия 7ПБ 23-12</t>
  </si>
  <si>
    <t>Плита перекрытия 7ПБ 25-12</t>
  </si>
  <si>
    <t>Плита перекрытия 7ПБ 26-12</t>
  </si>
  <si>
    <t>Плита перекрытия 7ПБ 27-12</t>
  </si>
  <si>
    <t>Плита перекрытия 7ПБ 28-12</t>
  </si>
  <si>
    <t>Плита перекрытия 7ПБ 29-12</t>
  </si>
  <si>
    <t>Плита перекрытия 7ПБ 31-12</t>
  </si>
  <si>
    <t>Плита перекрытия 7ПБ 32-12</t>
  </si>
  <si>
    <t>Плита перекрытия 7ПБ 33-12</t>
  </si>
  <si>
    <t>Плита перекрытия 7ПБ 34-12</t>
  </si>
  <si>
    <t>Плита перекрытия 7ПБ 35-12</t>
  </si>
  <si>
    <t>Плита перекрытия 7ПБ 37-12</t>
  </si>
  <si>
    <t>Плита перекрытия 7ПБ 38-12</t>
  </si>
  <si>
    <t>Плита перекрытия 7ПБ 39-12</t>
  </si>
  <si>
    <t>Плита перекрытия 7ПБ 40-12</t>
  </si>
  <si>
    <t>Плита перекрытия 7ПБ 41-12</t>
  </si>
  <si>
    <t>Плита перекрытия 7ПБ 43-12</t>
  </si>
  <si>
    <t>Плита перекрытия 7ПБ 44-12</t>
  </si>
  <si>
    <t>Плита перекрытия 7ПБ 45-12</t>
  </si>
  <si>
    <t>Плита перекрытия 7ПБ 46-12</t>
  </si>
  <si>
    <t>Плита перекрытия 7ПБ 47-12</t>
  </si>
  <si>
    <t>Плита перекрытия 7ПБ 49-12</t>
  </si>
  <si>
    <t>Плита перекрытия 7ПБ 50-12</t>
  </si>
  <si>
    <t>Плита перекрытия 7ПБ 51-12</t>
  </si>
  <si>
    <t>Плита перекрытия 7ПБ 52-12</t>
  </si>
  <si>
    <t>Плита перекрытия 7ПБ 53-12</t>
  </si>
  <si>
    <t>Плита перекрытия 7ПБ 24-12</t>
  </si>
  <si>
    <t>Плита перекрытия 7ПБ 30-12</t>
  </si>
  <si>
    <t>Плита перекрытия 7ПБ 36-12</t>
  </si>
  <si>
    <t>Плита перекрытия 7ПБ 42-12</t>
  </si>
  <si>
    <t>Плита перекрытия 7ПБ 54-12</t>
  </si>
  <si>
    <t>Плита перекрытия 7ПБ 55-12</t>
  </si>
  <si>
    <t>Плита перекрытия 7ПБ 56-12</t>
  </si>
  <si>
    <t>Плита перекрытия 7ПБ 57-12</t>
  </si>
  <si>
    <t>Плита перекрытия 7ПБ 58-12</t>
  </si>
  <si>
    <t>Плита перекрытия 7ПБ 59-12</t>
  </si>
  <si>
    <t>Плита перекрытия 7ПБ 60-12</t>
  </si>
  <si>
    <t>Плита перекрытия 7ПБ 61-12</t>
  </si>
  <si>
    <t>Плита перекрытия 7ПБ 62-12</t>
  </si>
  <si>
    <t>Плита перекрытия 7ПБ 63-12</t>
  </si>
  <si>
    <t>Плита перекрытия 7ПБ 64-12</t>
  </si>
  <si>
    <t>Плита перекрытия 7ПБ 65-12</t>
  </si>
  <si>
    <t>Плита перекрытия 7ПБ 66-12</t>
  </si>
  <si>
    <t>Плита перекрытия 7ПБ 67-12</t>
  </si>
  <si>
    <t>Плита перекрытия 7ПБ 68-12</t>
  </si>
  <si>
    <t>Плита перекрытия 7ПБ 69-12</t>
  </si>
  <si>
    <t>Плита перекрытия 7ПБ 70-12</t>
  </si>
  <si>
    <t>Плита перекрытия 7ПБ 71-12</t>
  </si>
  <si>
    <t>Плита перекрытия 7ПБ 72-12</t>
  </si>
  <si>
    <t>Плита перекрытия 7ПБ 73-12</t>
  </si>
  <si>
    <t>Плита перекрытия 7ПБ 75-12</t>
  </si>
  <si>
    <t>Плита перекрытия 7ПБ 76-12</t>
  </si>
  <si>
    <t>Плита перекрытия 7ПБ 77-12</t>
  </si>
  <si>
    <t>Плита перекрытия 7ПБ 78-12</t>
  </si>
  <si>
    <t>Плита перекрытия 7ПБ 79-12</t>
  </si>
  <si>
    <t>Плита перекрытия 7ПБ 80-12</t>
  </si>
  <si>
    <t>Плита перекрытия 7ПБ 81-12</t>
  </si>
  <si>
    <t>Плита перекрытия 7ПБ 82-12</t>
  </si>
  <si>
    <t>Плита перекрытия 7ПБ 83-12</t>
  </si>
  <si>
    <t>Плита перекрытия 7ПБ 84-12</t>
  </si>
  <si>
    <t>5080*1190*220</t>
  </si>
  <si>
    <t>5580*1190*220</t>
  </si>
  <si>
    <t>5680*1190*220</t>
  </si>
  <si>
    <t>5780*1190*220</t>
  </si>
  <si>
    <t>5980*1190*220</t>
  </si>
  <si>
    <t>6280*1190*220</t>
  </si>
  <si>
    <t>7180*1190*220</t>
  </si>
  <si>
    <t>5380*1190*220</t>
  </si>
  <si>
    <t>4780*1190*220</t>
  </si>
  <si>
    <t>4480*1190*220</t>
  </si>
  <si>
    <t>4180*1190*220</t>
  </si>
  <si>
    <t>3880*1190*220</t>
  </si>
  <si>
    <t>3680*1190*220</t>
  </si>
  <si>
    <t>3580*1190*220</t>
  </si>
  <si>
    <t>2980*1190*220</t>
  </si>
  <si>
    <t>2780*1190*220</t>
  </si>
  <si>
    <t>2680*1190*220</t>
  </si>
  <si>
    <t>2380*1190*220</t>
  </si>
  <si>
    <t>7080*1190*220</t>
  </si>
  <si>
    <t>6980*1190*220</t>
  </si>
  <si>
    <t>6880*1190*220</t>
  </si>
  <si>
    <t>6830*1190*220</t>
  </si>
  <si>
    <t>6780*1190*220</t>
  </si>
  <si>
    <t>6680*1190*220</t>
  </si>
  <si>
    <t>6580*1190*220</t>
  </si>
  <si>
    <t>6480*1190*220</t>
  </si>
  <si>
    <t>7020*1190*220</t>
  </si>
  <si>
    <t>6180*1190*220</t>
  </si>
  <si>
    <t>6380*1190*220</t>
  </si>
  <si>
    <t>6080*1190*220</t>
  </si>
  <si>
    <t>6030*1190*220</t>
  </si>
  <si>
    <t>5880*1190*220</t>
  </si>
  <si>
    <t>5560*1190*220</t>
  </si>
  <si>
    <t>5480*1190*220</t>
  </si>
  <si>
    <t>5280*1190*220</t>
  </si>
  <si>
    <t>5180*1190*220</t>
  </si>
  <si>
    <t>4980*1190*220</t>
  </si>
  <si>
    <t>4880*1190*220</t>
  </si>
  <si>
    <t>4680*1190*220</t>
  </si>
  <si>
    <t>4280*1190*220</t>
  </si>
  <si>
    <t>4080*1190*220</t>
  </si>
  <si>
    <t>3780*1190*220</t>
  </si>
  <si>
    <t>2880*1190*220</t>
  </si>
  <si>
    <t>2580*1190*220</t>
  </si>
  <si>
    <t>2480*1190*220</t>
  </si>
  <si>
    <t>2180*1190*220</t>
  </si>
  <si>
    <t>2080*1190*220</t>
  </si>
  <si>
    <t>1980*1190*220</t>
  </si>
  <si>
    <t>2280*1190*220</t>
  </si>
  <si>
    <t>3080*1190*220</t>
  </si>
  <si>
    <t>3380*1190*220</t>
  </si>
  <si>
    <t>3480*1190*220</t>
  </si>
  <si>
    <t>4380*1190*220</t>
  </si>
  <si>
    <t>4430*1190*220</t>
  </si>
  <si>
    <t>4580*1190*220</t>
  </si>
  <si>
    <t>3980*1190*220</t>
  </si>
  <si>
    <t>1880*1190*220</t>
  </si>
  <si>
    <t>1780*1190*220</t>
  </si>
  <si>
    <t>1680*1190*220</t>
  </si>
  <si>
    <t>1580*1190*220</t>
  </si>
  <si>
    <t>3180*1190*220</t>
  </si>
  <si>
    <t>3280*1190*220</t>
  </si>
  <si>
    <t>2060*1190*220</t>
  </si>
  <si>
    <t>3890*1190*220</t>
  </si>
  <si>
    <t>БР 100-30-15</t>
  </si>
  <si>
    <t>БР 300-30-15</t>
  </si>
  <si>
    <t>3000*300*150</t>
  </si>
  <si>
    <t>Балки (серия 3.006.1-2.87.6)</t>
  </si>
  <si>
    <t>Балки Б1 (серия 3.006.1-2.87.6)</t>
  </si>
  <si>
    <t>Балки Б2 (серия 3.006.1-2.87.6)</t>
  </si>
  <si>
    <t>Балки Б7 (серия 3.006.1-2.87.6)</t>
  </si>
  <si>
    <t>Балки Б6 (серия 3.006.1-2.87.6)</t>
  </si>
  <si>
    <t>Балки Б5 (серия 3.006.1-2.87.6)</t>
  </si>
  <si>
    <t>Балки Б4 (серия 3.006.1-2.87.6)</t>
  </si>
  <si>
    <t>Балки Б8 (серия 3.006.1-2.87.6)</t>
  </si>
  <si>
    <t>С140,30-С</t>
  </si>
  <si>
    <t>С60,30-ВС,1</t>
  </si>
  <si>
    <t>м350гр</t>
  </si>
  <si>
    <t>С80,30-НС,1</t>
  </si>
  <si>
    <t>С150,30-С</t>
  </si>
  <si>
    <t>С70,30-ВС,1</t>
  </si>
  <si>
    <t>С160,30-С</t>
  </si>
  <si>
    <t>С80,30-ВС,1</t>
  </si>
  <si>
    <t>С170,30-С</t>
  </si>
  <si>
    <t>С50,30-ВС,1</t>
  </si>
  <si>
    <t>С120,30-НС,3</t>
  </si>
  <si>
    <t>С180,30-С</t>
  </si>
  <si>
    <t>С190,30-С</t>
  </si>
  <si>
    <t>С200,30-С</t>
  </si>
  <si>
    <t>С210,30-С</t>
  </si>
  <si>
    <t>С90,30-ВС,2</t>
  </si>
  <si>
    <t>С220,30-С</t>
  </si>
  <si>
    <t>С100,30-ВС,2</t>
  </si>
  <si>
    <t>С230,30-С</t>
  </si>
  <si>
    <t>С110,30-ВС,3</t>
  </si>
  <si>
    <t>С240,30-С</t>
  </si>
  <si>
    <t>С120,30-ВС,3</t>
  </si>
  <si>
    <t>С140,35-С</t>
  </si>
  <si>
    <t>С60,35-ВС,2</t>
  </si>
  <si>
    <t>С80,35-НС,2</t>
  </si>
  <si>
    <t>С150,35-С</t>
  </si>
  <si>
    <t>С70,35-ВС,2</t>
  </si>
  <si>
    <t>С160,35-С</t>
  </si>
  <si>
    <t>С80,35-ВС,2</t>
  </si>
  <si>
    <t>С170,35-С</t>
  </si>
  <si>
    <t>С90,35-ВС,2</t>
  </si>
  <si>
    <t>С180,35-С</t>
  </si>
  <si>
    <t>С120,35-НС,3</t>
  </si>
  <si>
    <t>С190,35-С</t>
  </si>
  <si>
    <t>С200,35-С</t>
  </si>
  <si>
    <t>С210,35-С</t>
  </si>
  <si>
    <t>С220,35-С</t>
  </si>
  <si>
    <t>С100,35-ВС,2</t>
  </si>
  <si>
    <t>С230,35-С</t>
  </si>
  <si>
    <t>С110,35-ВС,2</t>
  </si>
  <si>
    <t>С240,35-С</t>
  </si>
  <si>
    <t>С120,35-ВС,3</t>
  </si>
  <si>
    <t>С250,35-С</t>
  </si>
  <si>
    <t>С140,35-НС,4</t>
  </si>
  <si>
    <t>С260,35-С</t>
  </si>
  <si>
    <t>С270,35-С</t>
  </si>
  <si>
    <t>С130,35-ВС,3</t>
  </si>
  <si>
    <t>С280,35-С</t>
  </si>
  <si>
    <t>С140,35-ВС,4</t>
  </si>
  <si>
    <t>С140,40-С</t>
  </si>
  <si>
    <t>С60,40-ВС,2</t>
  </si>
  <si>
    <t>С80,40-НС,2</t>
  </si>
  <si>
    <t>С150,40-С</t>
  </si>
  <si>
    <t>С70,40-ВС,2</t>
  </si>
  <si>
    <t>С160,40-С</t>
  </si>
  <si>
    <t>С80,40-ВС,2</t>
  </si>
  <si>
    <t>С170,40-С</t>
  </si>
  <si>
    <t>С90,40-ВС,3</t>
  </si>
  <si>
    <t>С180,40-С</t>
  </si>
  <si>
    <t>С120,40-НС,4</t>
  </si>
  <si>
    <t>С190,40-С</t>
  </si>
  <si>
    <t>С200,40-С</t>
  </si>
  <si>
    <t>С210,40-С</t>
  </si>
  <si>
    <t>С220,40-С</t>
  </si>
  <si>
    <t>С100,40-ВС,3</t>
  </si>
  <si>
    <t>С230,40-С</t>
  </si>
  <si>
    <t>С110,40-ВС,4</t>
  </si>
  <si>
    <t>С240,40-С</t>
  </si>
  <si>
    <t>С120,40-ВС,4</t>
  </si>
  <si>
    <t>С250,40-С</t>
  </si>
  <si>
    <t>С140,40-НС,5</t>
  </si>
  <si>
    <t>С260,40-С</t>
  </si>
  <si>
    <t>С270,40-С</t>
  </si>
  <si>
    <t>С130,40-ВС,4</t>
  </si>
  <si>
    <t>С280,40-С</t>
  </si>
  <si>
    <t>С140,40-ВС,5</t>
  </si>
  <si>
    <t>Размеры, мм(разбивка)</t>
  </si>
  <si>
    <t>Лестничная площадка ЛПП14.12в (Гост 9818)</t>
  </si>
  <si>
    <t>Лестничная площадка ЛПП16.15в (Гост 13015)</t>
  </si>
  <si>
    <t>Лестничная площадка ЛПП16.16в (Гост 13015)</t>
  </si>
  <si>
    <t>Плита дорожного покрытия 2П 30.15.30</t>
  </si>
  <si>
    <t>Объем бетона. м3</t>
  </si>
  <si>
    <t>объем изделия м3</t>
  </si>
  <si>
    <t>1440*1200*240</t>
  </si>
  <si>
    <t>1440*1300*240</t>
  </si>
  <si>
    <t>1440*1500*240</t>
  </si>
  <si>
    <t>1540*1500*240</t>
  </si>
  <si>
    <t>1640*1500*240</t>
  </si>
  <si>
    <t>1640*1600*240</t>
  </si>
  <si>
    <t>5980*200*500</t>
  </si>
  <si>
    <t>8 ПБ 10-1п</t>
  </si>
  <si>
    <t>8 ПБ 13-1п</t>
  </si>
  <si>
    <t>8 ПБ 16-1п</t>
  </si>
  <si>
    <t>8 ПБ 17-2п</t>
  </si>
  <si>
    <t>8 ПБ 19-3п</t>
  </si>
  <si>
    <t>9 ПБ 13-37п</t>
  </si>
  <si>
    <t>9 ПБ 16-37п</t>
  </si>
  <si>
    <t>9 ПБ 18-37п</t>
  </si>
  <si>
    <t>9 ПБ 21-8п</t>
  </si>
  <si>
    <t>9 ПБ 25-8п</t>
  </si>
  <si>
    <t>9 ПБ 27-8п</t>
  </si>
  <si>
    <t>10 ПБ 18-27п</t>
  </si>
  <si>
    <t>10 ПБ 21-27п</t>
  </si>
  <si>
    <t>10 ПБ 25-27п</t>
  </si>
  <si>
    <t>10 ПБ 27-27п</t>
  </si>
  <si>
    <t>10 ПБ 27-37п</t>
  </si>
  <si>
    <t>цена с НДС(руб)</t>
  </si>
  <si>
    <t>Цена за плиту с НДС в руб.</t>
  </si>
  <si>
    <t>Цена за плиту с НДС(руб)</t>
  </si>
  <si>
    <t>Цена за плиту с НДС(руб.)</t>
  </si>
  <si>
    <t>Цена с НДС(руб.)</t>
  </si>
  <si>
    <t>В12,5 (м150)</t>
  </si>
  <si>
    <t>В15 (М200)</t>
  </si>
  <si>
    <t>В20 (М250)</t>
  </si>
  <si>
    <t>В25 (М350)</t>
  </si>
  <si>
    <t>В10 (м150)</t>
  </si>
  <si>
    <t>ФЛ 12-24-1</t>
  </si>
  <si>
    <t>ФЛ 12-24-2</t>
  </si>
  <si>
    <t>ФЛ 12-24-3</t>
  </si>
  <si>
    <t>ФЛ 12-24-4</t>
  </si>
  <si>
    <t>ФЛ 12-12-1</t>
  </si>
  <si>
    <t>ФЛ 12-12-2</t>
  </si>
  <si>
    <t>ФЛ 12-12-3</t>
  </si>
  <si>
    <t>ФЛ 12-12-4</t>
  </si>
  <si>
    <t>ФЛ 12-8-1</t>
  </si>
  <si>
    <t>ФЛ 12-8-2</t>
  </si>
  <si>
    <t>ФЛ 12-8-3</t>
  </si>
  <si>
    <t>ФЛ 12-8-4</t>
  </si>
  <si>
    <t>ФЛ 10-24-1</t>
  </si>
  <si>
    <t>ФЛ 10-24-2</t>
  </si>
  <si>
    <t>ФЛ 10-24-3</t>
  </si>
  <si>
    <t>ФЛ 10-24-4</t>
  </si>
  <si>
    <t>ФЛ 10-12-1</t>
  </si>
  <si>
    <t>ФЛ 10-12-2</t>
  </si>
  <si>
    <t>ФЛ 10-12-3</t>
  </si>
  <si>
    <t>ФЛ 10-12-4</t>
  </si>
  <si>
    <t>ФЛ 10-8-1</t>
  </si>
  <si>
    <t>ФЛ 10-8-2</t>
  </si>
  <si>
    <t>ФЛ 10-8-3</t>
  </si>
  <si>
    <t>ФЛ 10-8-4</t>
  </si>
  <si>
    <t>1030*120*90</t>
  </si>
  <si>
    <t>1290*120*90</t>
  </si>
  <si>
    <t>1550*120*90</t>
  </si>
  <si>
    <t>1680*120*90</t>
  </si>
  <si>
    <t>1940*120*90</t>
  </si>
  <si>
    <t>1290*120*190</t>
  </si>
  <si>
    <t>1550*120*190</t>
  </si>
  <si>
    <t>1810*120*190</t>
  </si>
  <si>
    <t>2070*120*190</t>
  </si>
  <si>
    <t>2460*120*190</t>
  </si>
  <si>
    <t>2720*120*190</t>
  </si>
  <si>
    <t>1810*250*190</t>
  </si>
  <si>
    <t>2070*250*190</t>
  </si>
  <si>
    <t>2460*250*190</t>
  </si>
  <si>
    <t>2720*250*190</t>
  </si>
  <si>
    <t>Нагрузка 4</t>
  </si>
  <si>
    <t>Световые опоры СВ (ГОСТ)</t>
  </si>
  <si>
    <t>Х</t>
  </si>
  <si>
    <t>Плиты перекрытий ж/б многопустотные безопалубочного формования (ПБ), на известняковом щебне.  Серия: УДС-ПБ.01.2020</t>
  </si>
  <si>
    <t>Серия: УДС-ПБ.01.2020</t>
  </si>
  <si>
    <t>10780х1197х221</t>
  </si>
  <si>
    <t>10780х1197х222</t>
  </si>
  <si>
    <t>10780х1197х223</t>
  </si>
  <si>
    <t>10780х1197х224</t>
  </si>
  <si>
    <t>10780х1197х225</t>
  </si>
  <si>
    <t>10780х1197х226</t>
  </si>
  <si>
    <t>Плита перекрытия ПБ 109-12</t>
  </si>
  <si>
    <t>Плита перекрытия ПБ 110-12</t>
  </si>
  <si>
    <t>Плита перекрытия ПБ 111-12</t>
  </si>
  <si>
    <t>Плита перекрытия ПБ 112-12</t>
  </si>
  <si>
    <t>Плита перекрытия ПБ 113-12</t>
  </si>
  <si>
    <t>Плита перекрытия ПБ 114-12</t>
  </si>
  <si>
    <t>код</t>
  </si>
  <si>
    <t>ПК90</t>
  </si>
  <si>
    <t>00-00027693</t>
  </si>
  <si>
    <t>00-00045250</t>
  </si>
  <si>
    <t>00-00030165</t>
  </si>
  <si>
    <t>00-00029703</t>
  </si>
  <si>
    <t>00-00029702</t>
  </si>
  <si>
    <t>00-00029701</t>
  </si>
  <si>
    <t>00-00044853</t>
  </si>
  <si>
    <t>00-00029700</t>
  </si>
  <si>
    <t>00-00029699</t>
  </si>
  <si>
    <t>00-00029698</t>
  </si>
  <si>
    <t>00-00029697</t>
  </si>
  <si>
    <t>00-00029695</t>
  </si>
  <si>
    <t>00-00029694</t>
  </si>
  <si>
    <t>00-00029693</t>
  </si>
  <si>
    <t>00-00029692</t>
  </si>
  <si>
    <t>00-00029691</t>
  </si>
  <si>
    <t>00-00029690</t>
  </si>
  <si>
    <t>00-00029689</t>
  </si>
  <si>
    <t>ПК72</t>
  </si>
  <si>
    <t>00-00001449</t>
  </si>
  <si>
    <t>00-00029546</t>
  </si>
  <si>
    <t>00-00001456</t>
  </si>
  <si>
    <t>00-00001454</t>
  </si>
  <si>
    <t>00-00029545</t>
  </si>
  <si>
    <t>00-00001453</t>
  </si>
  <si>
    <t>00-00001452</t>
  </si>
  <si>
    <t>00-00001451</t>
  </si>
  <si>
    <t>00-00001450</t>
  </si>
  <si>
    <t>00-00001455</t>
  </si>
  <si>
    <t>00-00001457</t>
  </si>
  <si>
    <t>00-00029558</t>
  </si>
  <si>
    <t>00-00001464</t>
  </si>
  <si>
    <t>00-00001463</t>
  </si>
  <si>
    <t>00-00029556</t>
  </si>
  <si>
    <t>00-00001461</t>
  </si>
  <si>
    <t>00-00001460</t>
  </si>
  <si>
    <t>00-00001459</t>
  </si>
  <si>
    <t>00-00001458</t>
  </si>
  <si>
    <t>00-00001462</t>
  </si>
  <si>
    <t>00-00001447</t>
  </si>
  <si>
    <t>00-00029541</t>
  </si>
  <si>
    <t>00-00029540</t>
  </si>
  <si>
    <t>00-00029539</t>
  </si>
  <si>
    <t>00-00029538</t>
  </si>
  <si>
    <t>00-00028764</t>
  </si>
  <si>
    <t>00-00001448</t>
  </si>
  <si>
    <t>00-00029537</t>
  </si>
  <si>
    <t>00-00029536</t>
  </si>
  <si>
    <t>00-00020486</t>
  </si>
  <si>
    <t>П 72.15.12,5 (7,0)</t>
  </si>
  <si>
    <t>00-00042337</t>
  </si>
  <si>
    <t>00-00029553</t>
  </si>
  <si>
    <t>00-00029552</t>
  </si>
  <si>
    <t>00-00029551</t>
  </si>
  <si>
    <t>00-00029550</t>
  </si>
  <si>
    <t>00-00029549</t>
  </si>
  <si>
    <t>00-00020487</t>
  </si>
  <si>
    <t>П 72.12.12,5(7,0)</t>
  </si>
  <si>
    <t>00-00042338</t>
  </si>
  <si>
    <t>00-00029543</t>
  </si>
  <si>
    <t>П 72.12.12,5(6,8)</t>
  </si>
  <si>
    <t>00-00035979</t>
  </si>
  <si>
    <t>00-00026964</t>
  </si>
  <si>
    <t>П 72.12.12,5(6,5)</t>
  </si>
  <si>
    <t>00-00045766</t>
  </si>
  <si>
    <t>00-00029542</t>
  </si>
  <si>
    <t>00-00029535</t>
  </si>
  <si>
    <t>00-00029534</t>
  </si>
  <si>
    <t>П 72.10.12,5(6,6)</t>
  </si>
  <si>
    <t>00-00045414</t>
  </si>
  <si>
    <t>П72.15-12,5АтV</t>
  </si>
  <si>
    <t>00-00029554</t>
  </si>
  <si>
    <t>00-00026950</t>
  </si>
  <si>
    <t>00-00026994</t>
  </si>
  <si>
    <t>00-00027958</t>
  </si>
  <si>
    <t>00-00026987</t>
  </si>
  <si>
    <t>00-00027956</t>
  </si>
  <si>
    <t>П 72.12.8(6,4) F75</t>
  </si>
  <si>
    <t>00-00045556</t>
  </si>
  <si>
    <t>00-00026949</t>
  </si>
  <si>
    <t>00-00026993</t>
  </si>
  <si>
    <t>00-00027959</t>
  </si>
  <si>
    <t>00-00027957</t>
  </si>
  <si>
    <t>00-00026986</t>
  </si>
  <si>
    <t>П72.15.8 (6,4) F75</t>
  </si>
  <si>
    <t>00-00043548</t>
  </si>
  <si>
    <t>00-00026995</t>
  </si>
  <si>
    <t>00-00026952</t>
  </si>
  <si>
    <t>00-00027969</t>
  </si>
  <si>
    <t>00-00029547</t>
  </si>
  <si>
    <t>П72.12-8 (6,6) F100</t>
  </si>
  <si>
    <t>00-00029544</t>
  </si>
  <si>
    <t>00-00029559</t>
  </si>
  <si>
    <t>П72.15-8 (6,6) F100</t>
  </si>
  <si>
    <t>00-00029555</t>
  </si>
  <si>
    <t>П72.12-8 F150</t>
  </si>
  <si>
    <t>00-00029548</t>
  </si>
  <si>
    <t>П72.15-8 F150</t>
  </si>
  <si>
    <t>00-00029560</t>
  </si>
  <si>
    <t>П72.12-12,5 (6,5) F200</t>
  </si>
  <si>
    <t>00-00045386</t>
  </si>
  <si>
    <t>ПК63</t>
  </si>
  <si>
    <t>00-00020488</t>
  </si>
  <si>
    <t>00-00026988</t>
  </si>
  <si>
    <t>ПК 63.12.8 (6,1) F75</t>
  </si>
  <si>
    <t>00-00043551</t>
  </si>
  <si>
    <t>00-00026989</t>
  </si>
  <si>
    <t>ПК 63.12.8 F100</t>
  </si>
  <si>
    <t>00-00026953</t>
  </si>
  <si>
    <t>00-00042780</t>
  </si>
  <si>
    <t>ПК 63.15.8 (6,2) F150</t>
  </si>
  <si>
    <t>00-00037217</t>
  </si>
  <si>
    <t>ПК 63.15.12,5 F200</t>
  </si>
  <si>
    <t>00-00045671</t>
  </si>
  <si>
    <t>ПК60</t>
  </si>
  <si>
    <t>00-00001540</t>
  </si>
  <si>
    <t>00-00028761</t>
  </si>
  <si>
    <t>00-00001541</t>
  </si>
  <si>
    <t>00-00029686</t>
  </si>
  <si>
    <t>00-00001539</t>
  </si>
  <si>
    <t>00-00029679</t>
  </si>
  <si>
    <t>00-00028766</t>
  </si>
  <si>
    <t>00-00022577</t>
  </si>
  <si>
    <t>00-00029682</t>
  </si>
  <si>
    <t>00-00029681</t>
  </si>
  <si>
    <t>00-00029680</t>
  </si>
  <si>
    <t>ПК 60.12.12,5(5,2)</t>
  </si>
  <si>
    <t>00-00045392</t>
  </si>
  <si>
    <t>00-00022578</t>
  </si>
  <si>
    <t>00-00029685</t>
  </si>
  <si>
    <t>00-00029684</t>
  </si>
  <si>
    <t>00-00022579</t>
  </si>
  <si>
    <t>ПК 60.15.12,5 (5,6)</t>
  </si>
  <si>
    <t>00-00034323</t>
  </si>
  <si>
    <t>ПК 60.15.12,5 (5,2)</t>
  </si>
  <si>
    <t>00-00045391</t>
  </si>
  <si>
    <t>00-00026990</t>
  </si>
  <si>
    <t>00-00027967</t>
  </si>
  <si>
    <t>00-00026998</t>
  </si>
  <si>
    <t xml:space="preserve">ПК 60.15.8(5,9) F75 </t>
  </si>
  <si>
    <t>00-00043550</t>
  </si>
  <si>
    <t>00-00029683</t>
  </si>
  <si>
    <t>00-00029687</t>
  </si>
  <si>
    <t>ПК60.12-12,5 (5,3) F200</t>
  </si>
  <si>
    <t>00-00045945</t>
  </si>
  <si>
    <t>ПК60.15-12,5 (5,5) F200</t>
  </si>
  <si>
    <t>00-00045388</t>
  </si>
  <si>
    <t>ПК58</t>
  </si>
  <si>
    <t>00-00001553</t>
  </si>
  <si>
    <t>00-00001552</t>
  </si>
  <si>
    <t>ПК57</t>
  </si>
  <si>
    <t>00-00008382</t>
  </si>
  <si>
    <t>00-00029674</t>
  </si>
  <si>
    <t>00-00028762</t>
  </si>
  <si>
    <t>00-00001538</t>
  </si>
  <si>
    <t>00-00029923</t>
  </si>
  <si>
    <t>00-00008383</t>
  </si>
  <si>
    <t>00-00001536</t>
  </si>
  <si>
    <t>00-00028767</t>
  </si>
  <si>
    <t>00-00029673</t>
  </si>
  <si>
    <t>00-00026948</t>
  </si>
  <si>
    <t>00-00027953</t>
  </si>
  <si>
    <t>00-00029675</t>
  </si>
  <si>
    <t>00-00029678</t>
  </si>
  <si>
    <t>00-00029676</t>
  </si>
  <si>
    <t>ПК 57.15.8 F150</t>
  </si>
  <si>
    <t>00-00043549</t>
  </si>
  <si>
    <t>ПК56</t>
  </si>
  <si>
    <t>00-00001534</t>
  </si>
  <si>
    <t>00-00001535</t>
  </si>
  <si>
    <t>00-00029672</t>
  </si>
  <si>
    <t>00-00027955</t>
  </si>
  <si>
    <t>ПК54</t>
  </si>
  <si>
    <t>00-00001528</t>
  </si>
  <si>
    <t>00-00001530</t>
  </si>
  <si>
    <t>00-00029665</t>
  </si>
  <si>
    <t>00-00001531</t>
  </si>
  <si>
    <t>00-00001533</t>
  </si>
  <si>
    <t>00-00001532</t>
  </si>
  <si>
    <t>00-00001525</t>
  </si>
  <si>
    <t>00-00001527</t>
  </si>
  <si>
    <t>00-00001526</t>
  </si>
  <si>
    <t>00-00029669</t>
  </si>
  <si>
    <t>00-00029668</t>
  </si>
  <si>
    <t>00-00027933</t>
  </si>
  <si>
    <t>ПК54.12-8 (5,2) F75</t>
  </si>
  <si>
    <t>00-00045663</t>
  </si>
  <si>
    <t>00-00027934</t>
  </si>
  <si>
    <t>ПК54.15-8 (5,2) F75</t>
  </si>
  <si>
    <t>00-00045662</t>
  </si>
  <si>
    <t>00-00027965</t>
  </si>
  <si>
    <t>00-00029666</t>
  </si>
  <si>
    <t>00-00029670</t>
  </si>
  <si>
    <t>ПК54.10-8 (5,2) F150</t>
  </si>
  <si>
    <t>00-00034870</t>
  </si>
  <si>
    <t>00-00029671</t>
  </si>
  <si>
    <t>00-00029667</t>
  </si>
  <si>
    <t>ПК51</t>
  </si>
  <si>
    <t>00-00008375</t>
  </si>
  <si>
    <t>00-00001522</t>
  </si>
  <si>
    <t>00-00029660</t>
  </si>
  <si>
    <t>00-00001523</t>
  </si>
  <si>
    <t>00-00001524</t>
  </si>
  <si>
    <t>00-00029664</t>
  </si>
  <si>
    <t>00-00001520</t>
  </si>
  <si>
    <t>00-00029657</t>
  </si>
  <si>
    <t>00-00029656</t>
  </si>
  <si>
    <t>00-00029663</t>
  </si>
  <si>
    <t>00-00029662</t>
  </si>
  <si>
    <t>00-00029659</t>
  </si>
  <si>
    <t>ПК51.12-12,5 (4,9)</t>
  </si>
  <si>
    <t>00-00043555</t>
  </si>
  <si>
    <t>00-00027940</t>
  </si>
  <si>
    <t>ПК51.12-8 (4,9) F75</t>
  </si>
  <si>
    <t>00-00045659</t>
  </si>
  <si>
    <t>00-00027935</t>
  </si>
  <si>
    <t>ПК51.15-8 (4,9) F75</t>
  </si>
  <si>
    <t>00-00045661</t>
  </si>
  <si>
    <t>00-00029661</t>
  </si>
  <si>
    <t>00-00042781</t>
  </si>
  <si>
    <t>ПК48</t>
  </si>
  <si>
    <t>00-00001511</t>
  </si>
  <si>
    <t>00-00001514</t>
  </si>
  <si>
    <t>00-00001513</t>
  </si>
  <si>
    <t>00-00029641</t>
  </si>
  <si>
    <t>00-00001512</t>
  </si>
  <si>
    <t>00-00028640</t>
  </si>
  <si>
    <t>00-00001515</t>
  </si>
  <si>
    <t>00-00001519</t>
  </si>
  <si>
    <t>00-00001518</t>
  </si>
  <si>
    <t>00-00029653</t>
  </si>
  <si>
    <t>00-00001517</t>
  </si>
  <si>
    <t>00-00001516</t>
  </si>
  <si>
    <t>00-00001507</t>
  </si>
  <si>
    <t>00-00001510</t>
  </si>
  <si>
    <t>00-00001509</t>
  </si>
  <si>
    <t>00-00029634</t>
  </si>
  <si>
    <t>00-00001508</t>
  </si>
  <si>
    <t>00-00029633</t>
  </si>
  <si>
    <t>00-00026607</t>
  </si>
  <si>
    <t>00-00029651</t>
  </si>
  <si>
    <t>00-00029650</t>
  </si>
  <si>
    <t>00-00029649</t>
  </si>
  <si>
    <t>00-00029648</t>
  </si>
  <si>
    <t>00-00029647</t>
  </si>
  <si>
    <t>00-00029646</t>
  </si>
  <si>
    <t>00-00026960</t>
  </si>
  <si>
    <t>00-00026959</t>
  </si>
  <si>
    <t>00-00029645</t>
  </si>
  <si>
    <t>00-00029644</t>
  </si>
  <si>
    <t>ПК 48.15.12,5(3,2)</t>
  </si>
  <si>
    <t>00-00036942</t>
  </si>
  <si>
    <t>00-00026962</t>
  </si>
  <si>
    <t>00-00026965</t>
  </si>
  <si>
    <t>ПК 48.15.12,5 (2,2)</t>
  </si>
  <si>
    <t>00-00045387</t>
  </si>
  <si>
    <t>00-00029640</t>
  </si>
  <si>
    <t>00-00029639</t>
  </si>
  <si>
    <t>00-00029638</t>
  </si>
  <si>
    <t>00-00027627</t>
  </si>
  <si>
    <t>00-00026622</t>
  </si>
  <si>
    <t>00-00029637</t>
  </si>
  <si>
    <t>00-00029636</t>
  </si>
  <si>
    <t>ПК 48.12.12,5(3,0)</t>
  </si>
  <si>
    <t>00-00036941</t>
  </si>
  <si>
    <t>00-00026961</t>
  </si>
  <si>
    <t>00-00026963</t>
  </si>
  <si>
    <t>ПК 48.12.12,5 (2,2)</t>
  </si>
  <si>
    <t>00-00045385</t>
  </si>
  <si>
    <t>00-00027941</t>
  </si>
  <si>
    <t>00-00027962</t>
  </si>
  <si>
    <t>00-00027966</t>
  </si>
  <si>
    <t>00-00027963</t>
  </si>
  <si>
    <t>ПК 48.12.8 F100</t>
  </si>
  <si>
    <t>00-00029642</t>
  </si>
  <si>
    <t>00-00029654</t>
  </si>
  <si>
    <t>00-00029643</t>
  </si>
  <si>
    <t>00-00029655</t>
  </si>
  <si>
    <t>ПК45</t>
  </si>
  <si>
    <t>00-00001505</t>
  </si>
  <si>
    <t>00-00001506</t>
  </si>
  <si>
    <t>00-00027950</t>
  </si>
  <si>
    <t>00-00027949</t>
  </si>
  <si>
    <t>00-00029632</t>
  </si>
  <si>
    <t>ПК42</t>
  </si>
  <si>
    <t>00-00001497</t>
  </si>
  <si>
    <t>00-00001500</t>
  </si>
  <si>
    <t>00-00001499</t>
  </si>
  <si>
    <t>00-00001498</t>
  </si>
  <si>
    <t>00-00001501</t>
  </si>
  <si>
    <t>00-00001502</t>
  </si>
  <si>
    <t>00-00001504</t>
  </si>
  <si>
    <t>00-00001503</t>
  </si>
  <si>
    <t>00-00001496</t>
  </si>
  <si>
    <t>00-00029627</t>
  </si>
  <si>
    <t>00-00027626</t>
  </si>
  <si>
    <t>00-00029626</t>
  </si>
  <si>
    <t>00-00029625</t>
  </si>
  <si>
    <t>00-00029624</t>
  </si>
  <si>
    <t>00-00027948</t>
  </si>
  <si>
    <t>00-00027945</t>
  </si>
  <si>
    <t>ПК42.12-8 (4,0) F100</t>
  </si>
  <si>
    <t>00-00039806</t>
  </si>
  <si>
    <t>00-00029631</t>
  </si>
  <si>
    <t>ПК42.15-8 (4,0) F100</t>
  </si>
  <si>
    <t>00-00029630</t>
  </si>
  <si>
    <t>00-00029628</t>
  </si>
  <si>
    <t>00-00029629</t>
  </si>
  <si>
    <t>ПК39</t>
  </si>
  <si>
    <t>00-00001494</t>
  </si>
  <si>
    <t>00-00001495</t>
  </si>
  <si>
    <t>00-00026991</t>
  </si>
  <si>
    <t>00-00026992</t>
  </si>
  <si>
    <t>ПК 39.12.8 F100</t>
  </si>
  <si>
    <t>00-00027630</t>
  </si>
  <si>
    <t xml:space="preserve">ПК 39.15.8 F100  </t>
  </si>
  <si>
    <t>00-00029622</t>
  </si>
  <si>
    <t>00-00029621</t>
  </si>
  <si>
    <t>00-00029623</t>
  </si>
  <si>
    <t>ПК37</t>
  </si>
  <si>
    <t>00-00001492</t>
  </si>
  <si>
    <t>00-00001493</t>
  </si>
  <si>
    <t>00-00027631</t>
  </si>
  <si>
    <t>00-00027632</t>
  </si>
  <si>
    <t>ПК36</t>
  </si>
  <si>
    <t>00-00001484</t>
  </si>
  <si>
    <t>00-00029612</t>
  </si>
  <si>
    <t>00-00029611</t>
  </si>
  <si>
    <t>00-00001487</t>
  </si>
  <si>
    <t>00-00001486</t>
  </si>
  <si>
    <t>00-00001485</t>
  </si>
  <si>
    <t>00-00001488</t>
  </si>
  <si>
    <t>00-00029618</t>
  </si>
  <si>
    <t>00-00029617</t>
  </si>
  <si>
    <t>00-00001491</t>
  </si>
  <si>
    <t>00-00001490</t>
  </si>
  <si>
    <t>00-00001489</t>
  </si>
  <si>
    <t>00-00001483</t>
  </si>
  <si>
    <t>00-00029607</t>
  </si>
  <si>
    <t>00-00029606</t>
  </si>
  <si>
    <t>00-00029604</t>
  </si>
  <si>
    <t>00-00029603</t>
  </si>
  <si>
    <t>00-00029602</t>
  </si>
  <si>
    <t>00-00026640</t>
  </si>
  <si>
    <t>ПК36.12-8 (3,2) F75</t>
  </si>
  <si>
    <t>00-00027932</t>
  </si>
  <si>
    <t>00-00026639</t>
  </si>
  <si>
    <t>00-00027942</t>
  </si>
  <si>
    <t>00-00027943</t>
  </si>
  <si>
    <t>00-00027968</t>
  </si>
  <si>
    <t>00-00027938</t>
  </si>
  <si>
    <t>00-00027971</t>
  </si>
  <si>
    <t>ПК36.15-8 F100</t>
  </si>
  <si>
    <t>00-00027628</t>
  </si>
  <si>
    <t>ПК36.15-8 (3,3) F100</t>
  </si>
  <si>
    <t>00-00029615</t>
  </si>
  <si>
    <t>ПК36.15-8 (3,2) F100</t>
  </si>
  <si>
    <t>00-00029613</t>
  </si>
  <si>
    <t>00-00029605</t>
  </si>
  <si>
    <t>00-00029610</t>
  </si>
  <si>
    <t>00-00029609</t>
  </si>
  <si>
    <t>ПК 36.12.8(3,1) F150</t>
  </si>
  <si>
    <t>00-00037034</t>
  </si>
  <si>
    <t>00-00029620</t>
  </si>
  <si>
    <t>00-00029616</t>
  </si>
  <si>
    <t>00-00029614</t>
  </si>
  <si>
    <t>ПК36.12-8 (3,2) F200</t>
  </si>
  <si>
    <t>00-00045664</t>
  </si>
  <si>
    <t>ПК30</t>
  </si>
  <si>
    <t>00-00008369</t>
  </si>
  <si>
    <t>00-00029596</t>
  </si>
  <si>
    <t>00-00008370</t>
  </si>
  <si>
    <t>00-00029599</t>
  </si>
  <si>
    <t>00-00008368</t>
  </si>
  <si>
    <t>00-00029595</t>
  </si>
  <si>
    <t>00-00029594</t>
  </si>
  <si>
    <t>00-00027931</t>
  </si>
  <si>
    <t>00-00027947</t>
  </si>
  <si>
    <t>00-00027972</t>
  </si>
  <si>
    <t>00-00029597</t>
  </si>
  <si>
    <t>00-00029600</t>
  </si>
  <si>
    <t>00-00029598</t>
  </si>
  <si>
    <t>00-00029601</t>
  </si>
  <si>
    <t>ПК28</t>
  </si>
  <si>
    <t>00-00001550</t>
  </si>
  <si>
    <t>00-00008388</t>
  </si>
  <si>
    <t>00-00027937</t>
  </si>
  <si>
    <t>00-00027936</t>
  </si>
  <si>
    <t>ПК8.28-12 F150</t>
  </si>
  <si>
    <t>00-00039423</t>
  </si>
  <si>
    <t>00-00029688</t>
  </si>
  <si>
    <t>ПК27</t>
  </si>
  <si>
    <t>00-00001478</t>
  </si>
  <si>
    <t>ПК27.12-8 (2,68)</t>
  </si>
  <si>
    <t>00-00027634</t>
  </si>
  <si>
    <t>00-00029588</t>
  </si>
  <si>
    <t>00-00029587</t>
  </si>
  <si>
    <t>00-00001479</t>
  </si>
  <si>
    <t>ПК 27.15.8(2,68)</t>
  </si>
  <si>
    <t>00-00008367</t>
  </si>
  <si>
    <t>ПК 27.15.8(2,6)</t>
  </si>
  <si>
    <t>00-00029591</t>
  </si>
  <si>
    <t>ПК 27.15.8(2,5)</t>
  </si>
  <si>
    <t>00-00029590</t>
  </si>
  <si>
    <t>00-00001477</t>
  </si>
  <si>
    <t>00-00029586</t>
  </si>
  <si>
    <t>00-00029585</t>
  </si>
  <si>
    <t>00-00027973</t>
  </si>
  <si>
    <t>00-00027960</t>
  </si>
  <si>
    <t>00-00027946</t>
  </si>
  <si>
    <t>00-00027964</t>
  </si>
  <si>
    <t>00-00027970</t>
  </si>
  <si>
    <t>00-00029593</t>
  </si>
  <si>
    <t>ПК24</t>
  </si>
  <si>
    <t>00-00001469</t>
  </si>
  <si>
    <t>00-00001472</t>
  </si>
  <si>
    <t>00-00001471</t>
  </si>
  <si>
    <t>00-00008362</t>
  </si>
  <si>
    <t>00-00026957</t>
  </si>
  <si>
    <t>00-00029572</t>
  </si>
  <si>
    <t>00-00029571</t>
  </si>
  <si>
    <t>00-00029570</t>
  </si>
  <si>
    <t>00-00029569</t>
  </si>
  <si>
    <t>ПК 24.12.8(1,5)</t>
  </si>
  <si>
    <t>00-00029568</t>
  </si>
  <si>
    <t>ПК 24.12.8(1,4)</t>
  </si>
  <si>
    <t>00-00029567</t>
  </si>
  <si>
    <t>00-00001473</t>
  </si>
  <si>
    <t>00-00008363</t>
  </si>
  <si>
    <t>00-00001474</t>
  </si>
  <si>
    <t>00-00008364</t>
  </si>
  <si>
    <t>00-00026956</t>
  </si>
  <si>
    <t>00-00029579</t>
  </si>
  <si>
    <t>00-00029578</t>
  </si>
  <si>
    <t>00-00029577</t>
  </si>
  <si>
    <t>00-00029576</t>
  </si>
  <si>
    <t>00-00001465</t>
  </si>
  <si>
    <t>00-00029565</t>
  </si>
  <si>
    <t>00-00001468</t>
  </si>
  <si>
    <t>00-00001467</t>
  </si>
  <si>
    <t>00-00001466</t>
  </si>
  <si>
    <t>00-00029564</t>
  </si>
  <si>
    <t>00-00029563</t>
  </si>
  <si>
    <t>00-00029562</t>
  </si>
  <si>
    <t>00-00029561</t>
  </si>
  <si>
    <t>00-00035394</t>
  </si>
  <si>
    <t>00-00027939</t>
  </si>
  <si>
    <t>ПК 24.12.8(2,2) F75</t>
  </si>
  <si>
    <t>00-00043716</t>
  </si>
  <si>
    <t>00-00027961</t>
  </si>
  <si>
    <t>00-00027951</t>
  </si>
  <si>
    <t>00-00026999</t>
  </si>
  <si>
    <t>00-00027944</t>
  </si>
  <si>
    <t>00-00027952</t>
  </si>
  <si>
    <t>00-00029575</t>
  </si>
  <si>
    <t>00-00029583</t>
  </si>
  <si>
    <t>00-00029581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</si>
</sst>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_-;\-* #,##0_-;_-* &quot;-&quot;??_-;_-@_-"/>
  </numFmts>
  <fonts count="4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1"/>
    </font>
    <font>
      <b/>
      <sz val="11"/>
      <color indexed="55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15" fillId="0" borderId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</cellStyleXfs>
  <cellXfs count="48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5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" fontId="13" fillId="0" borderId="10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/>
    </xf>
    <xf numFmtId="3" fontId="16" fillId="0" borderId="15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justify" vertical="center"/>
    </xf>
    <xf numFmtId="3" fontId="17" fillId="0" borderId="18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justify" vertical="center"/>
    </xf>
    <xf numFmtId="3" fontId="17" fillId="0" borderId="9" xfId="0" applyNumberFormat="1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/>
    </xf>
    <xf numFmtId="0" fontId="22" fillId="0" borderId="0" xfId="0" applyFont="1"/>
    <xf numFmtId="0" fontId="1" fillId="0" borderId="1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vertical="top"/>
    </xf>
    <xf numFmtId="0" fontId="0" fillId="0" borderId="25" xfId="0" applyBorder="1" applyAlignment="1">
      <alignment horizontal="left"/>
    </xf>
    <xf numFmtId="0" fontId="30" fillId="0" borderId="25" xfId="0" applyFont="1" applyBorder="1" applyAlignment="1">
      <alignment horizontal="left" vertical="top" indent="2"/>
    </xf>
    <xf numFmtId="0" fontId="30" fillId="0" borderId="25" xfId="0" applyFont="1" applyBorder="1" applyAlignment="1">
      <alignment horizontal="left" vertical="top" indent="5"/>
    </xf>
    <xf numFmtId="0" fontId="30" fillId="0" borderId="0" xfId="0" applyFont="1"/>
    <xf numFmtId="0" fontId="30" fillId="0" borderId="1" xfId="0" applyFont="1" applyBorder="1"/>
    <xf numFmtId="0" fontId="17" fillId="0" borderId="25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4" fillId="2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justify" vertical="center"/>
    </xf>
    <xf numFmtId="1" fontId="13" fillId="2" borderId="8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3" fillId="2" borderId="0" xfId="0" applyFont="1" applyFill="1"/>
    <xf numFmtId="43" fontId="33" fillId="2" borderId="0" xfId="3" applyFont="1" applyFill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0" fillId="0" borderId="31" xfId="0" applyBorder="1"/>
    <xf numFmtId="0" fontId="0" fillId="2" borderId="33" xfId="0" applyFill="1" applyBorder="1"/>
    <xf numFmtId="1" fontId="1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34" fillId="2" borderId="1" xfId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13" fillId="0" borderId="8" xfId="0" applyFont="1" applyBorder="1" applyAlignment="1">
      <alignment horizontal="center" vertical="center" wrapText="1"/>
    </xf>
    <xf numFmtId="0" fontId="0" fillId="0" borderId="26" xfId="0" applyBorder="1"/>
    <xf numFmtId="0" fontId="0" fillId="0" borderId="40" xfId="0" applyBorder="1" applyAlignment="1">
      <alignment horizontal="center"/>
    </xf>
    <xf numFmtId="0" fontId="0" fillId="0" borderId="46" xfId="0" applyBorder="1"/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2" fillId="0" borderId="16" xfId="0" applyFont="1" applyBorder="1"/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center"/>
    </xf>
    <xf numFmtId="0" fontId="12" fillId="0" borderId="50" xfId="0" applyFont="1" applyBorder="1"/>
    <xf numFmtId="0" fontId="2" fillId="0" borderId="31" xfId="0" applyFont="1" applyBorder="1"/>
    <xf numFmtId="0" fontId="9" fillId="0" borderId="36" xfId="0" applyFont="1" applyBorder="1" applyAlignment="1">
      <alignment horizontal="center"/>
    </xf>
    <xf numFmtId="0" fontId="33" fillId="2" borderId="16" xfId="0" applyFont="1" applyFill="1" applyBorder="1"/>
    <xf numFmtId="0" fontId="33" fillId="2" borderId="17" xfId="0" applyFont="1" applyFill="1" applyBorder="1"/>
    <xf numFmtId="0" fontId="9" fillId="0" borderId="12" xfId="0" applyFont="1" applyBorder="1" applyAlignment="1">
      <alignment horizontal="center"/>
    </xf>
    <xf numFmtId="0" fontId="12" fillId="0" borderId="10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2" fillId="0" borderId="27" xfId="0" applyFont="1" applyBorder="1"/>
    <xf numFmtId="0" fontId="30" fillId="0" borderId="28" xfId="0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3" fontId="10" fillId="0" borderId="51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43" fontId="1" fillId="2" borderId="1" xfId="3" applyFont="1" applyFill="1" applyBorder="1" applyAlignment="1">
      <alignment horizontal="left" vertical="center" wrapText="1"/>
    </xf>
    <xf numFmtId="43" fontId="1" fillId="0" borderId="1" xfId="3" applyFont="1" applyBorder="1" applyAlignment="1">
      <alignment horizontal="center" vertical="center"/>
    </xf>
    <xf numFmtId="43" fontId="0" fillId="0" borderId="0" xfId="3" applyFont="1"/>
    <xf numFmtId="166" fontId="0" fillId="0" borderId="32" xfId="0" applyNumberFormat="1" applyBorder="1" applyAlignment="1">
      <alignment horizontal="center"/>
    </xf>
    <xf numFmtId="166" fontId="0" fillId="2" borderId="34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7" fontId="0" fillId="0" borderId="1" xfId="3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4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6" xfId="0" applyFill="1" applyBorder="1"/>
    <xf numFmtId="0" fontId="0" fillId="2" borderId="40" xfId="0" applyFill="1" applyBorder="1" applyAlignment="1">
      <alignment horizontal="center"/>
    </xf>
    <xf numFmtId="0" fontId="0" fillId="2" borderId="0" xfId="0" applyFill="1"/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justify" vertical="center"/>
    </xf>
    <xf numFmtId="0" fontId="16" fillId="2" borderId="30" xfId="0" applyFont="1" applyFill="1" applyBorder="1" applyAlignment="1">
      <alignment horizontal="justify" vertical="center"/>
    </xf>
    <xf numFmtId="3" fontId="16" fillId="2" borderId="8" xfId="0" applyNumberFormat="1" applyFont="1" applyFill="1" applyBorder="1" applyAlignment="1">
      <alignment horizontal="center" vertical="center"/>
    </xf>
    <xf numFmtId="2" fontId="16" fillId="2" borderId="8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justify" vertical="center"/>
    </xf>
    <xf numFmtId="0" fontId="16" fillId="2" borderId="3" xfId="0" applyFont="1" applyFill="1" applyBorder="1" applyAlignment="1">
      <alignment horizontal="justify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justify" vertical="center"/>
    </xf>
    <xf numFmtId="0" fontId="16" fillId="2" borderId="17" xfId="0" applyFont="1" applyFill="1" applyBorder="1" applyAlignment="1">
      <alignment horizontal="justify" vertical="center"/>
    </xf>
    <xf numFmtId="3" fontId="16" fillId="2" borderId="18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justify" vertical="center"/>
    </xf>
    <xf numFmtId="3" fontId="16" fillId="2" borderId="15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justify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justify" vertical="center"/>
    </xf>
    <xf numFmtId="3" fontId="17" fillId="2" borderId="9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justify" vertical="center"/>
    </xf>
    <xf numFmtId="3" fontId="17" fillId="2" borderId="18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1" fontId="13" fillId="2" borderId="15" xfId="0" applyNumberFormat="1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/>
    </xf>
    <xf numFmtId="165" fontId="13" fillId="2" borderId="15" xfId="2" applyNumberFormat="1" applyFont="1" applyFill="1" applyBorder="1" applyAlignment="1">
      <alignment horizontal="center" vertical="top"/>
    </xf>
    <xf numFmtId="165" fontId="13" fillId="2" borderId="15" xfId="2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9" fontId="0" fillId="0" borderId="0" xfId="0" applyNumberFormat="1"/>
    <xf numFmtId="0" fontId="1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0" fillId="2" borderId="1" xfId="0" applyNumberFormat="1" applyFill="1" applyBorder="1" applyAlignment="1">
      <alignment horizontal="center"/>
    </xf>
    <xf numFmtId="0" fontId="12" fillId="0" borderId="0" xfId="0" applyFont="1" applyAlignment="1">
      <alignment vertical="center"/>
    </xf>
    <xf numFmtId="167" fontId="0" fillId="0" borderId="0" xfId="0" applyNumberFormat="1" applyAlignment="1">
      <alignment horizontal="center"/>
    </xf>
    <xf numFmtId="0" fontId="36" fillId="0" borderId="0" xfId="0" applyFont="1" applyAlignment="1">
      <alignment horizontal="left"/>
    </xf>
    <xf numFmtId="167" fontId="35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left"/>
    </xf>
    <xf numFmtId="0" fontId="36" fillId="2" borderId="0" xfId="0" applyFont="1" applyFill="1" applyAlignment="1">
      <alignment horizontal="left"/>
    </xf>
    <xf numFmtId="1" fontId="0" fillId="2" borderId="25" xfId="0" applyNumberFormat="1" applyFill="1" applyBorder="1" applyAlignment="1">
      <alignment horizontal="center"/>
    </xf>
    <xf numFmtId="0" fontId="0" fillId="0" borderId="25" xfId="0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0" borderId="0" xfId="0" applyAlignment="1">
      <alignment horizontal="justify"/>
    </xf>
    <xf numFmtId="1" fontId="0" fillId="2" borderId="0" xfId="0" applyNumberFormat="1" applyFill="1" applyAlignment="1">
      <alignment horizontal="left"/>
    </xf>
    <xf numFmtId="0" fontId="30" fillId="0" borderId="0" xfId="0" applyFont="1" applyAlignment="1">
      <alignment horizontal="left"/>
    </xf>
    <xf numFmtId="0" fontId="30" fillId="2" borderId="0" xfId="0" applyFont="1" applyFill="1"/>
    <xf numFmtId="0" fontId="30" fillId="0" borderId="1" xfId="0" applyFont="1" applyBorder="1" applyAlignment="1">
      <alignment horizontal="left"/>
    </xf>
    <xf numFmtId="0" fontId="30" fillId="0" borderId="0" xfId="0" applyFont="1" applyBorder="1"/>
    <xf numFmtId="0" fontId="9" fillId="2" borderId="1" xfId="0" applyFont="1" applyFill="1" applyBorder="1" applyAlignment="1">
      <alignment horizontal="center"/>
    </xf>
    <xf numFmtId="3" fontId="10" fillId="2" borderId="2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3" fontId="10" fillId="2" borderId="22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3" fontId="10" fillId="2" borderId="23" xfId="0" applyNumberFormat="1" applyFont="1" applyFill="1" applyBorder="1" applyAlignment="1">
      <alignment horizontal="center"/>
    </xf>
    <xf numFmtId="1" fontId="0" fillId="0" borderId="0" xfId="0" applyNumberFormat="1"/>
    <xf numFmtId="3" fontId="10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10" fillId="2" borderId="8" xfId="0" applyNumberFormat="1" applyFont="1" applyFill="1" applyBorder="1" applyAlignment="1">
      <alignment horizontal="center" wrapText="1"/>
    </xf>
    <xf numFmtId="166" fontId="0" fillId="0" borderId="48" xfId="0" applyNumberFormat="1" applyBorder="1" applyAlignment="1">
      <alignment horizontal="center"/>
    </xf>
    <xf numFmtId="166" fontId="0" fillId="2" borderId="47" xfId="0" applyNumberForma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5" fillId="0" borderId="0" xfId="0" applyFont="1" applyFill="1"/>
    <xf numFmtId="43" fontId="33" fillId="0" borderId="0" xfId="3" applyFont="1" applyFill="1"/>
    <xf numFmtId="0" fontId="33" fillId="0" borderId="0" xfId="0" applyFont="1" applyFill="1"/>
    <xf numFmtId="0" fontId="0" fillId="0" borderId="31" xfId="0" applyFill="1" applyBorder="1"/>
    <xf numFmtId="0" fontId="0" fillId="0" borderId="0" xfId="0" applyFill="1"/>
    <xf numFmtId="0" fontId="23" fillId="0" borderId="0" xfId="0" applyFont="1" applyFill="1"/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0" fillId="0" borderId="1" xfId="0" applyFill="1" applyBorder="1"/>
    <xf numFmtId="1" fontId="23" fillId="0" borderId="0" xfId="0" applyNumberFormat="1" applyFont="1" applyFill="1"/>
    <xf numFmtId="0" fontId="23" fillId="0" borderId="0" xfId="0" applyFont="1" applyFill="1" applyAlignment="1">
      <alignment horizontal="center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1" fontId="34" fillId="0" borderId="0" xfId="0" applyNumberFormat="1" applyFont="1" applyFill="1"/>
    <xf numFmtId="0" fontId="39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45" fillId="0" borderId="1" xfId="0" applyFont="1" applyFill="1" applyBorder="1"/>
    <xf numFmtId="0" fontId="34" fillId="0" borderId="1" xfId="0" applyFont="1" applyFill="1" applyBorder="1" applyAlignment="1">
      <alignment horizontal="center" vertical="center"/>
    </xf>
    <xf numFmtId="1" fontId="45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/>
    <xf numFmtId="0" fontId="0" fillId="0" borderId="1" xfId="0" applyBorder="1" applyAlignment="1">
      <alignment horizontal="center" vertical="center"/>
    </xf>
    <xf numFmtId="0" fontId="38" fillId="0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justify" vertical="center"/>
    </xf>
    <xf numFmtId="2" fontId="16" fillId="2" borderId="10" xfId="0" applyNumberFormat="1" applyFont="1" applyFill="1" applyBorder="1" applyAlignment="1">
      <alignment horizontal="center" vertical="center"/>
    </xf>
    <xf numFmtId="2" fontId="16" fillId="2" borderId="44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/>
    </xf>
    <xf numFmtId="0" fontId="17" fillId="2" borderId="41" xfId="0" applyFont="1" applyFill="1" applyBorder="1" applyAlignment="1">
      <alignment horizontal="justify" vertical="center"/>
    </xf>
    <xf numFmtId="0" fontId="16" fillId="2" borderId="55" xfId="0" applyFont="1" applyFill="1" applyBorder="1" applyAlignment="1">
      <alignment horizontal="justify" vertical="center"/>
    </xf>
    <xf numFmtId="3" fontId="17" fillId="2" borderId="42" xfId="0" applyNumberFormat="1" applyFont="1" applyFill="1" applyBorder="1" applyAlignment="1">
      <alignment horizontal="center" vertical="center"/>
    </xf>
    <xf numFmtId="1" fontId="13" fillId="2" borderId="42" xfId="0" applyNumberFormat="1" applyFont="1" applyFill="1" applyBorder="1" applyAlignment="1">
      <alignment horizontal="center" vertical="center"/>
    </xf>
    <xf numFmtId="1" fontId="13" fillId="2" borderId="43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/>
    </xf>
    <xf numFmtId="1" fontId="13" fillId="2" borderId="42" xfId="0" applyNumberFormat="1" applyFont="1" applyFill="1" applyBorder="1" applyAlignment="1">
      <alignment horizontal="center"/>
    </xf>
    <xf numFmtId="1" fontId="13" fillId="2" borderId="43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justify" vertical="center"/>
    </xf>
    <xf numFmtId="3" fontId="17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13" fillId="2" borderId="15" xfId="2" applyNumberFormat="1" applyFont="1" applyFill="1" applyBorder="1" applyAlignment="1">
      <alignment horizontal="center" vertical="center"/>
    </xf>
    <xf numFmtId="1" fontId="13" fillId="2" borderId="40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/>
    </xf>
    <xf numFmtId="165" fontId="18" fillId="2" borderId="10" xfId="2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8" fillId="2" borderId="58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left" wrapText="1"/>
    </xf>
    <xf numFmtId="2" fontId="16" fillId="2" borderId="59" xfId="0" applyNumberFormat="1" applyFont="1" applyFill="1" applyBorder="1" applyAlignment="1">
      <alignment horizontal="center" vertical="center"/>
    </xf>
    <xf numFmtId="2" fontId="16" fillId="2" borderId="41" xfId="0" applyNumberFormat="1" applyFont="1" applyFill="1" applyBorder="1" applyAlignment="1">
      <alignment horizontal="center" vertical="center"/>
    </xf>
    <xf numFmtId="1" fontId="13" fillId="2" borderId="40" xfId="0" applyNumberFormat="1" applyFont="1" applyFill="1" applyBorder="1" applyAlignment="1">
      <alignment horizontal="center" vertical="center"/>
    </xf>
    <xf numFmtId="1" fontId="13" fillId="2" borderId="55" xfId="0" applyNumberFormat="1" applyFont="1" applyFill="1" applyBorder="1" applyAlignment="1">
      <alignment horizontal="center" vertical="center"/>
    </xf>
    <xf numFmtId="1" fontId="13" fillId="2" borderId="55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vertical="center" wrapText="1"/>
    </xf>
    <xf numFmtId="1" fontId="0" fillId="2" borderId="52" xfId="0" applyNumberFormat="1" applyFill="1" applyBorder="1" applyAlignment="1">
      <alignment horizontal="center"/>
    </xf>
    <xf numFmtId="1" fontId="0" fillId="2" borderId="0" xfId="0" applyNumberForma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1" fontId="13" fillId="2" borderId="60" xfId="0" applyNumberFormat="1" applyFont="1" applyFill="1" applyBorder="1" applyAlignment="1">
      <alignment horizontal="center" vertical="center"/>
    </xf>
    <xf numFmtId="1" fontId="13" fillId="2" borderId="61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 wrapText="1"/>
    </xf>
    <xf numFmtId="0" fontId="18" fillId="2" borderId="5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justify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0" fillId="0" borderId="48" xfId="0" applyBorder="1"/>
    <xf numFmtId="0" fontId="0" fillId="2" borderId="47" xfId="0" applyFill="1" applyBorder="1"/>
    <xf numFmtId="166" fontId="34" fillId="2" borderId="1" xfId="1" applyNumberFormat="1" applyFont="1" applyFill="1" applyBorder="1" applyAlignment="1">
      <alignment horizontal="left" vertical="center"/>
    </xf>
    <xf numFmtId="1" fontId="0" fillId="0" borderId="0" xfId="5" applyNumberFormat="1" applyFont="1"/>
    <xf numFmtId="1" fontId="0" fillId="0" borderId="1" xfId="5" applyNumberFormat="1" applyFont="1" applyBorder="1"/>
    <xf numFmtId="1" fontId="26" fillId="0" borderId="1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0" fillId="0" borderId="0" xfId="0" applyNumberFormat="1" applyAlignment="1">
      <alignment horizontal="center"/>
    </xf>
    <xf numFmtId="2" fontId="0" fillId="0" borderId="0" xfId="0" applyNumberFormat="1"/>
    <xf numFmtId="4" fontId="33" fillId="2" borderId="0" xfId="0" applyNumberFormat="1" applyFont="1" applyFill="1"/>
    <xf numFmtId="4" fontId="0" fillId="0" borderId="0" xfId="0" applyNumberFormat="1"/>
    <xf numFmtId="0" fontId="10" fillId="0" borderId="5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6" fillId="2" borderId="1" xfId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left" vertical="center"/>
    </xf>
    <xf numFmtId="2" fontId="34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34" fillId="0" borderId="1" xfId="1" applyNumberFormat="1" applyFont="1" applyBorder="1" applyAlignment="1">
      <alignment horizontal="center" vertical="center"/>
    </xf>
    <xf numFmtId="1" fontId="34" fillId="3" borderId="1" xfId="1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166" fontId="34" fillId="0" borderId="1" xfId="1" applyNumberFormat="1" applyFont="1" applyBorder="1" applyAlignment="1">
      <alignment horizontal="left" vertical="center"/>
    </xf>
    <xf numFmtId="0" fontId="35" fillId="2" borderId="0" xfId="0" applyFont="1" applyFill="1" applyAlignment="1">
      <alignment horizontal="center" vertic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31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13" fillId="2" borderId="41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wrapText="1"/>
    </xf>
    <xf numFmtId="0" fontId="20" fillId="2" borderId="55" xfId="0" applyFont="1" applyFill="1" applyBorder="1" applyAlignment="1">
      <alignment horizontal="center" wrapText="1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0" fillId="2" borderId="44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wrapText="1"/>
    </xf>
    <xf numFmtId="0" fontId="14" fillId="2" borderId="46" xfId="0" applyFont="1" applyFill="1" applyBorder="1" applyAlignment="1">
      <alignment horizontal="center" wrapText="1"/>
    </xf>
    <xf numFmtId="0" fontId="14" fillId="2" borderId="40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8" fillId="0" borderId="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/>
    </xf>
    <xf numFmtId="1" fontId="38" fillId="0" borderId="8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7" fillId="0" borderId="26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41" fillId="0" borderId="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34" fillId="0" borderId="9" xfId="0" applyFont="1" applyFill="1" applyBorder="1"/>
    <xf numFmtId="0" fontId="34" fillId="0" borderId="8" xfId="0" applyFont="1" applyFill="1" applyBorder="1"/>
    <xf numFmtId="0" fontId="34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</cellXfs>
  <cellStyles count="6">
    <cellStyle name="TableStyleLight1" xfId="2" xr:uid="{0FDBB7B2-F847-4F71-B06D-6B86F5CA0A96}"/>
    <cellStyle name="Денежный" xfId="5" builtinId="4"/>
    <cellStyle name="Обычный" xfId="0" builtinId="0"/>
    <cellStyle name="Обычный 2" xfId="1" xr:uid="{00000000-0005-0000-0000-000001000000}"/>
    <cellStyle name="Обычный 3" xfId="4" xr:uid="{6A70340A-AB47-4FA6-9F6A-5CB4082BBB8E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2</xdr:row>
      <xdr:rowOff>57151</xdr:rowOff>
    </xdr:from>
    <xdr:to>
      <xdr:col>3</xdr:col>
      <xdr:colOff>295273</xdr:colOff>
      <xdr:row>3</xdr:row>
      <xdr:rowOff>1</xdr:rowOff>
    </xdr:to>
    <xdr:pic>
      <xdr:nvPicPr>
        <xdr:cNvPr id="2" name="Рисунок 1" descr="ÐÐ°ÑÑÐ¸Ð½ÐºÐ¸ Ð¿Ð¾ Ð·Ð°Ð¿ÑÐ¾ÑÑ Ð¿Ð»Ð¸ÑÑ Ð¿ÐµÑÐµÐºÑÑÑÐ¸Ñ Ð¿Ðº ÑÐ¾ÑÐ¾">
          <a:extLst>
            <a:ext uri="{FF2B5EF4-FFF2-40B4-BE49-F238E27FC236}">
              <a16:creationId xmlns:a16="http://schemas.microsoft.com/office/drawing/2014/main" id="{EA6B3D5D-3FAE-4781-A869-B9992E208E5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8" t="-1" r="2858" b="5706"/>
        <a:stretch/>
      </xdr:blipFill>
      <xdr:spPr bwMode="auto">
        <a:xfrm>
          <a:off x="200024" y="1333501"/>
          <a:ext cx="2095499" cy="1428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103234</xdr:colOff>
      <xdr:row>2</xdr:row>
      <xdr:rowOff>571500</xdr:rowOff>
    </xdr:from>
    <xdr:to>
      <xdr:col>4</xdr:col>
      <xdr:colOff>661777</xdr:colOff>
      <xdr:row>2</xdr:row>
      <xdr:rowOff>1095375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C761FE7-B102-457D-9000-8016206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159" y="1847850"/>
          <a:ext cx="5585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2</xdr:row>
      <xdr:rowOff>85725</xdr:rowOff>
    </xdr:from>
    <xdr:to>
      <xdr:col>7</xdr:col>
      <xdr:colOff>1019176</xdr:colOff>
      <xdr:row>2</xdr:row>
      <xdr:rowOff>1000125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60087E53-FA60-4F80-8DB8-5F4482C6C676}"/>
            </a:ext>
          </a:extLst>
        </xdr:cNvPr>
        <xdr:cNvSpPr/>
      </xdr:nvSpPr>
      <xdr:spPr>
        <a:xfrm>
          <a:off x="4953001" y="1362075"/>
          <a:ext cx="3124200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2</xdr:row>
      <xdr:rowOff>285750</xdr:rowOff>
    </xdr:from>
    <xdr:to>
      <xdr:col>0</xdr:col>
      <xdr:colOff>1328528</xdr:colOff>
      <xdr:row>2</xdr:row>
      <xdr:rowOff>1304926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D59F1DA-92C4-43BF-BA29-FD99030E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24025"/>
          <a:ext cx="1147552" cy="101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4</xdr:col>
      <xdr:colOff>590550</xdr:colOff>
      <xdr:row>2</xdr:row>
      <xdr:rowOff>828675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43ADBE88-3FFB-4F33-9DD6-9447A0B1643A}"/>
            </a:ext>
          </a:extLst>
        </xdr:cNvPr>
        <xdr:cNvSpPr/>
      </xdr:nvSpPr>
      <xdr:spPr>
        <a:xfrm>
          <a:off x="2295524" y="1590675"/>
          <a:ext cx="4638676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  <xdr:twoCellAnchor editAs="oneCell">
    <xdr:from>
      <xdr:col>0</xdr:col>
      <xdr:colOff>180976</xdr:colOff>
      <xdr:row>2</xdr:row>
      <xdr:rowOff>285750</xdr:rowOff>
    </xdr:from>
    <xdr:to>
      <xdr:col>0</xdr:col>
      <xdr:colOff>1328528</xdr:colOff>
      <xdr:row>2</xdr:row>
      <xdr:rowOff>1304926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E269190-99C7-45EA-AFF1-148B1ECE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24025"/>
          <a:ext cx="1147552" cy="101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4</xdr:col>
      <xdr:colOff>590550</xdr:colOff>
      <xdr:row>2</xdr:row>
      <xdr:rowOff>828675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958B98E1-12DC-4195-ADCE-5462B5708588}"/>
            </a:ext>
          </a:extLst>
        </xdr:cNvPr>
        <xdr:cNvSpPr/>
      </xdr:nvSpPr>
      <xdr:spPr>
        <a:xfrm>
          <a:off x="4181474" y="1590675"/>
          <a:ext cx="4800601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2</xdr:row>
      <xdr:rowOff>38099</xdr:rowOff>
    </xdr:from>
    <xdr:to>
      <xdr:col>1</xdr:col>
      <xdr:colOff>271252</xdr:colOff>
      <xdr:row>3</xdr:row>
      <xdr:rowOff>981074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4DADD28-332E-4F8E-8EC7-494FEFC4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381124"/>
          <a:ext cx="91895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2</xdr:row>
      <xdr:rowOff>85724</xdr:rowOff>
    </xdr:from>
    <xdr:to>
      <xdr:col>5</xdr:col>
      <xdr:colOff>0</xdr:colOff>
      <xdr:row>3</xdr:row>
      <xdr:rowOff>457199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7514F32F-0EBD-489F-B21E-08384F665D9C}"/>
            </a:ext>
          </a:extLst>
        </xdr:cNvPr>
        <xdr:cNvSpPr/>
      </xdr:nvSpPr>
      <xdr:spPr>
        <a:xfrm>
          <a:off x="2371725" y="1428749"/>
          <a:ext cx="4314825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171450</xdr:rowOff>
    </xdr:from>
    <xdr:to>
      <xdr:col>0</xdr:col>
      <xdr:colOff>1000125</xdr:colOff>
      <xdr:row>2</xdr:row>
      <xdr:rowOff>1080007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4233AC5-4ACE-4F66-BD4B-944C8F96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09725"/>
          <a:ext cx="800099" cy="908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4</xdr:col>
      <xdr:colOff>276225</xdr:colOff>
      <xdr:row>2</xdr:row>
      <xdr:rowOff>828675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4B5E77DB-878B-489A-AA6F-62514DA48BA5}"/>
            </a:ext>
          </a:extLst>
        </xdr:cNvPr>
        <xdr:cNvSpPr/>
      </xdr:nvSpPr>
      <xdr:spPr>
        <a:xfrm>
          <a:off x="1571624" y="1590675"/>
          <a:ext cx="4076701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171451</xdr:rowOff>
    </xdr:from>
    <xdr:to>
      <xdr:col>0</xdr:col>
      <xdr:colOff>1257300</xdr:colOff>
      <xdr:row>2</xdr:row>
      <xdr:rowOff>1209675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71E64F7-0E9D-45CA-BB32-A2711F60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09726"/>
          <a:ext cx="1057274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3</xdr:col>
      <xdr:colOff>0</xdr:colOff>
      <xdr:row>2</xdr:row>
      <xdr:rowOff>828675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D58EC405-F74E-4140-A03F-F02BCC57ECEA}"/>
            </a:ext>
          </a:extLst>
        </xdr:cNvPr>
        <xdr:cNvSpPr/>
      </xdr:nvSpPr>
      <xdr:spPr>
        <a:xfrm>
          <a:off x="1838324" y="1590675"/>
          <a:ext cx="4524376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  <xdr:twoCellAnchor editAs="oneCell">
    <xdr:from>
      <xdr:col>0</xdr:col>
      <xdr:colOff>200026</xdr:colOff>
      <xdr:row>2</xdr:row>
      <xdr:rowOff>171451</xdr:rowOff>
    </xdr:from>
    <xdr:to>
      <xdr:col>0</xdr:col>
      <xdr:colOff>1257300</xdr:colOff>
      <xdr:row>2</xdr:row>
      <xdr:rowOff>1209675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8EA38C5-B1F3-437A-A887-74E38BF6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09726"/>
          <a:ext cx="1057274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3</xdr:col>
      <xdr:colOff>0</xdr:colOff>
      <xdr:row>2</xdr:row>
      <xdr:rowOff>828675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70FE395-A7D6-40E0-9951-2DE611DB7BA7}"/>
            </a:ext>
          </a:extLst>
        </xdr:cNvPr>
        <xdr:cNvSpPr/>
      </xdr:nvSpPr>
      <xdr:spPr>
        <a:xfrm>
          <a:off x="1838324" y="1590675"/>
          <a:ext cx="4829176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504825</xdr:rowOff>
    </xdr:from>
    <xdr:to>
      <xdr:col>0</xdr:col>
      <xdr:colOff>1242802</xdr:colOff>
      <xdr:row>2</xdr:row>
      <xdr:rowOff>66675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D928446-2B5C-4A7C-ADD9-D10ADD76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943100"/>
          <a:ext cx="918953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1</xdr:row>
      <xdr:rowOff>85725</xdr:rowOff>
    </xdr:from>
    <xdr:to>
      <xdr:col>4</xdr:col>
      <xdr:colOff>1285875</xdr:colOff>
      <xdr:row>1</xdr:row>
      <xdr:rowOff>876301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ECA4EEAC-94F9-41BD-AED9-5AF6B14C8952}"/>
            </a:ext>
          </a:extLst>
        </xdr:cNvPr>
        <xdr:cNvSpPr/>
      </xdr:nvSpPr>
      <xdr:spPr>
        <a:xfrm>
          <a:off x="2409825" y="1524000"/>
          <a:ext cx="3838575" cy="7905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2</xdr:row>
      <xdr:rowOff>285750</xdr:rowOff>
    </xdr:from>
    <xdr:to>
      <xdr:col>0</xdr:col>
      <xdr:colOff>1328528</xdr:colOff>
      <xdr:row>2</xdr:row>
      <xdr:rowOff>1304925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6597B9-6744-4EF0-9E77-FC90A845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24025"/>
          <a:ext cx="1147552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3</xdr:col>
      <xdr:colOff>0</xdr:colOff>
      <xdr:row>2</xdr:row>
      <xdr:rowOff>828675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F6816B0A-2545-414A-84CA-DACEBCAD7659}"/>
            </a:ext>
          </a:extLst>
        </xdr:cNvPr>
        <xdr:cNvSpPr/>
      </xdr:nvSpPr>
      <xdr:spPr>
        <a:xfrm>
          <a:off x="2019299" y="1590675"/>
          <a:ext cx="4086226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  <xdr:twoCellAnchor editAs="oneCell">
    <xdr:from>
      <xdr:col>0</xdr:col>
      <xdr:colOff>180976</xdr:colOff>
      <xdr:row>2</xdr:row>
      <xdr:rowOff>285750</xdr:rowOff>
    </xdr:from>
    <xdr:to>
      <xdr:col>0</xdr:col>
      <xdr:colOff>1328528</xdr:colOff>
      <xdr:row>2</xdr:row>
      <xdr:rowOff>1304925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EAD7B87-8B09-4A58-BA2E-2C7D8D0F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24025"/>
          <a:ext cx="1147552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3</xdr:col>
      <xdr:colOff>0</xdr:colOff>
      <xdr:row>2</xdr:row>
      <xdr:rowOff>828675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34D5AE7D-4DA8-4627-8249-88A4E9F40442}"/>
            </a:ext>
          </a:extLst>
        </xdr:cNvPr>
        <xdr:cNvSpPr/>
      </xdr:nvSpPr>
      <xdr:spPr>
        <a:xfrm>
          <a:off x="2019299" y="1590675"/>
          <a:ext cx="5343526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171450</xdr:rowOff>
    </xdr:from>
    <xdr:to>
      <xdr:col>0</xdr:col>
      <xdr:colOff>1257300</xdr:colOff>
      <xdr:row>2</xdr:row>
      <xdr:rowOff>1076325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F5AA6D1-318B-4D8F-BFE5-BE1C013D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09725"/>
          <a:ext cx="1057274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4</xdr:col>
      <xdr:colOff>276225</xdr:colOff>
      <xdr:row>2</xdr:row>
      <xdr:rowOff>828675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6F98CE1F-A67E-4D26-B6E3-1F5D11D6FF83}"/>
            </a:ext>
          </a:extLst>
        </xdr:cNvPr>
        <xdr:cNvSpPr/>
      </xdr:nvSpPr>
      <xdr:spPr>
        <a:xfrm>
          <a:off x="1571624" y="1590675"/>
          <a:ext cx="4076701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  <xdr:twoCellAnchor editAs="oneCell">
    <xdr:from>
      <xdr:col>0</xdr:col>
      <xdr:colOff>200026</xdr:colOff>
      <xdr:row>2</xdr:row>
      <xdr:rowOff>171450</xdr:rowOff>
    </xdr:from>
    <xdr:to>
      <xdr:col>0</xdr:col>
      <xdr:colOff>1257300</xdr:colOff>
      <xdr:row>2</xdr:row>
      <xdr:rowOff>1076325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68146CD-0BE9-4CA8-902B-A6AF0D34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09725"/>
          <a:ext cx="1057274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323849</xdr:colOff>
      <xdr:row>2</xdr:row>
      <xdr:rowOff>152400</xdr:rowOff>
    </xdr:from>
    <xdr:to>
      <xdr:col>4</xdr:col>
      <xdr:colOff>276225</xdr:colOff>
      <xdr:row>2</xdr:row>
      <xdr:rowOff>828675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72DBB1BC-5FD0-4CC3-94FA-EFCBE51E27F0}"/>
            </a:ext>
          </a:extLst>
        </xdr:cNvPr>
        <xdr:cNvSpPr/>
      </xdr:nvSpPr>
      <xdr:spPr>
        <a:xfrm>
          <a:off x="5086349" y="1590675"/>
          <a:ext cx="2990851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123825</xdr:rowOff>
    </xdr:from>
    <xdr:to>
      <xdr:col>0</xdr:col>
      <xdr:colOff>1762125</xdr:colOff>
      <xdr:row>2</xdr:row>
      <xdr:rowOff>1428750</xdr:rowOff>
    </xdr:to>
    <xdr:pic>
      <xdr:nvPicPr>
        <xdr:cNvPr id="6" name="Рисунок 5" descr="ÐÐ°ÑÑÐ¸Ð½ÐºÐ¸ Ð¿Ð¾ Ð·Ð°Ð¿ÑÐ¾ÑÑ Ð¿Ð»Ð¸ÑÑ Ð¿ÐµÑÐµÐºÑÑÑÐ¸Ñ Ð¿Ðº ÑÐ¾ÑÐ¾">
          <a:extLst>
            <a:ext uri="{FF2B5EF4-FFF2-40B4-BE49-F238E27FC236}">
              <a16:creationId xmlns:a16="http://schemas.microsoft.com/office/drawing/2014/main" id="{3238FADE-4E4D-4305-AE06-A476A1718B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8" t="-1" r="2858" b="5706"/>
        <a:stretch/>
      </xdr:blipFill>
      <xdr:spPr bwMode="auto">
        <a:xfrm>
          <a:off x="342900" y="1552575"/>
          <a:ext cx="1419225" cy="1304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133351</xdr:colOff>
      <xdr:row>2</xdr:row>
      <xdr:rowOff>123826</xdr:rowOff>
    </xdr:from>
    <xdr:to>
      <xdr:col>3</xdr:col>
      <xdr:colOff>404603</xdr:colOff>
      <xdr:row>2</xdr:row>
      <xdr:rowOff>1190626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B746EF5D-7F40-4D13-9F92-39CCF76F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1562101"/>
          <a:ext cx="1147552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428624</xdr:colOff>
      <xdr:row>2</xdr:row>
      <xdr:rowOff>228600</xdr:rowOff>
    </xdr:from>
    <xdr:to>
      <xdr:col>11</xdr:col>
      <xdr:colOff>361949</xdr:colOff>
      <xdr:row>2</xdr:row>
      <xdr:rowOff>1143000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9E7AF91-76A1-4C4A-A816-202EF47BEC53}"/>
            </a:ext>
          </a:extLst>
        </xdr:cNvPr>
        <xdr:cNvSpPr/>
      </xdr:nvSpPr>
      <xdr:spPr>
        <a:xfrm>
          <a:off x="4543424" y="228600"/>
          <a:ext cx="2981325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57151</xdr:rowOff>
    </xdr:from>
    <xdr:to>
      <xdr:col>0</xdr:col>
      <xdr:colOff>1419225</xdr:colOff>
      <xdr:row>2</xdr:row>
      <xdr:rowOff>1295401</xdr:rowOff>
    </xdr:to>
    <xdr:pic>
      <xdr:nvPicPr>
        <xdr:cNvPr id="11" name="Рисунок 10" descr="ÐÐ°ÑÑÐ¸Ð½ÐºÐ¸ Ð¿Ð¾ Ð·Ð°Ð¿ÑÐ¾ÑÑ Ð¿Ð»Ð¸ÑÑ Ð¿ÐµÑÐµÐºÑÑÑÐ¸Ñ Ð¿Ðº ÑÐ¾ÑÐ¾">
          <a:extLst>
            <a:ext uri="{FF2B5EF4-FFF2-40B4-BE49-F238E27FC236}">
              <a16:creationId xmlns:a16="http://schemas.microsoft.com/office/drawing/2014/main" id="{C17BD281-4602-4717-A168-FE2BA900E54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8" t="-1" r="2858" b="5706"/>
        <a:stretch/>
      </xdr:blipFill>
      <xdr:spPr bwMode="auto">
        <a:xfrm>
          <a:off x="0" y="1495426"/>
          <a:ext cx="1419225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1752601</xdr:colOff>
      <xdr:row>2</xdr:row>
      <xdr:rowOff>76201</xdr:rowOff>
    </xdr:from>
    <xdr:to>
      <xdr:col>2</xdr:col>
      <xdr:colOff>828675</xdr:colOff>
      <xdr:row>2</xdr:row>
      <xdr:rowOff>1209675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8E8CD09E-0B49-4EEB-B7B4-BF515A02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1" y="1514476"/>
          <a:ext cx="971549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428624</xdr:colOff>
      <xdr:row>2</xdr:row>
      <xdr:rowOff>228600</xdr:rowOff>
    </xdr:from>
    <xdr:to>
      <xdr:col>12</xdr:col>
      <xdr:colOff>361949</xdr:colOff>
      <xdr:row>2</xdr:row>
      <xdr:rowOff>857250</xdr:rowOff>
    </xdr:to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E410B9B3-77DE-4B5C-AC50-F569F40B68DC}"/>
            </a:ext>
          </a:extLst>
        </xdr:cNvPr>
        <xdr:cNvSpPr/>
      </xdr:nvSpPr>
      <xdr:spPr>
        <a:xfrm>
          <a:off x="3686174" y="1666875"/>
          <a:ext cx="5772150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123825</xdr:rowOff>
    </xdr:from>
    <xdr:to>
      <xdr:col>2</xdr:col>
      <xdr:colOff>180975</xdr:colOff>
      <xdr:row>2</xdr:row>
      <xdr:rowOff>1390650</xdr:rowOff>
    </xdr:to>
    <xdr:pic>
      <xdr:nvPicPr>
        <xdr:cNvPr id="2" name="Рисунок 1" descr="ÐÐ°ÑÑÐ¸Ð½ÐºÐ¸ Ð¿Ð¾ Ð·Ð°Ð¿ÑÐ¾ÑÑ Ð¿Ð»Ð¸ÑÑ Ð¿ÐµÑÐµÐºÑÑÑÐ¸Ñ Ð¿Ðº ÑÐ¾ÑÐ¾">
          <a:extLst>
            <a:ext uri="{FF2B5EF4-FFF2-40B4-BE49-F238E27FC236}">
              <a16:creationId xmlns:a16="http://schemas.microsoft.com/office/drawing/2014/main" id="{C5B9BACA-4B0D-4DC3-B0C9-13C467D550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8" t="-1" r="2858" b="5706"/>
        <a:stretch/>
      </xdr:blipFill>
      <xdr:spPr bwMode="auto">
        <a:xfrm>
          <a:off x="342900" y="1562100"/>
          <a:ext cx="1419225" cy="1266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133351</xdr:colOff>
      <xdr:row>2</xdr:row>
      <xdr:rowOff>123826</xdr:rowOff>
    </xdr:from>
    <xdr:to>
      <xdr:col>2</xdr:col>
      <xdr:colOff>994015</xdr:colOff>
      <xdr:row>2</xdr:row>
      <xdr:rowOff>866775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B12ED50-FF1A-41BB-8FAD-88E085F2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562101"/>
          <a:ext cx="860664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9526</xdr:colOff>
      <xdr:row>2</xdr:row>
      <xdr:rowOff>228600</xdr:rowOff>
    </xdr:from>
    <xdr:to>
      <xdr:col>11</xdr:col>
      <xdr:colOff>533400</xdr:colOff>
      <xdr:row>2</xdr:row>
      <xdr:rowOff>981075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B0BE416D-64D4-4391-A5C3-2644A43B65B4}"/>
            </a:ext>
          </a:extLst>
        </xdr:cNvPr>
        <xdr:cNvSpPr/>
      </xdr:nvSpPr>
      <xdr:spPr>
        <a:xfrm>
          <a:off x="2705101" y="1666875"/>
          <a:ext cx="3495674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</a:p>
        <a:p>
          <a:pPr algn="l"/>
          <a:r>
            <a:rPr lang="en-US" sz="1400" b="1" baseline="0"/>
            <a:t>email:</a:t>
          </a:r>
          <a:r>
            <a:rPr lang="ru-RU" sz="1400" b="1" baseline="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2</xdr:row>
      <xdr:rowOff>228600</xdr:rowOff>
    </xdr:from>
    <xdr:to>
      <xdr:col>0</xdr:col>
      <xdr:colOff>1442828</xdr:colOff>
      <xdr:row>2</xdr:row>
      <xdr:rowOff>1371600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6285DF3-86AC-4B1F-9740-4DE0288D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666875"/>
          <a:ext cx="1166602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561976</xdr:colOff>
      <xdr:row>2</xdr:row>
      <xdr:rowOff>85725</xdr:rowOff>
    </xdr:from>
    <xdr:to>
      <xdr:col>6</xdr:col>
      <xdr:colOff>457201</xdr:colOff>
      <xdr:row>2</xdr:row>
      <xdr:rowOff>638175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CE0661A5-3DC8-47AD-BC76-C311309918EF}"/>
            </a:ext>
          </a:extLst>
        </xdr:cNvPr>
        <xdr:cNvSpPr/>
      </xdr:nvSpPr>
      <xdr:spPr>
        <a:xfrm>
          <a:off x="2228851" y="1524000"/>
          <a:ext cx="4057650" cy="552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2</xdr:row>
      <xdr:rowOff>179293</xdr:rowOff>
    </xdr:from>
    <xdr:to>
      <xdr:col>0</xdr:col>
      <xdr:colOff>1242802</xdr:colOff>
      <xdr:row>2</xdr:row>
      <xdr:rowOff>1276350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1BD85A2-A5D0-4A14-9212-5FDB8176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882587"/>
          <a:ext cx="918953" cy="1097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219076</xdr:colOff>
      <xdr:row>2</xdr:row>
      <xdr:rowOff>85725</xdr:rowOff>
    </xdr:from>
    <xdr:to>
      <xdr:col>8</xdr:col>
      <xdr:colOff>714375</xdr:colOff>
      <xdr:row>2</xdr:row>
      <xdr:rowOff>714375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80F21665-49F0-44F8-9CE7-09702A62C8D0}"/>
            </a:ext>
          </a:extLst>
        </xdr:cNvPr>
        <xdr:cNvSpPr/>
      </xdr:nvSpPr>
      <xdr:spPr>
        <a:xfrm>
          <a:off x="2857501" y="1524000"/>
          <a:ext cx="5324474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="1"/>
            <a:t>г. Орёл</a:t>
          </a:r>
          <a:r>
            <a:rPr lang="ru-RU" sz="1400" b="1" baseline="0"/>
            <a:t> ул. Кромское ш. д. 21</a:t>
          </a:r>
          <a:endParaRPr lang="en-US" sz="1400" b="1" baseline="0"/>
        </a:p>
        <a:p>
          <a:pPr algn="l"/>
          <a:r>
            <a:rPr lang="ru-RU" sz="1400" b="1" baseline="0"/>
            <a:t> тел. (4862) 78-26-36 </a:t>
          </a:r>
          <a:r>
            <a:rPr lang="en-US" sz="1400" b="1" baseline="0"/>
            <a:t>email: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sales.osi@orelstroy.ru</a:t>
          </a:r>
          <a:r>
            <a:rPr lang="en-US" sz="1400" b="1" baseline="0"/>
            <a:t> </a:t>
          </a:r>
          <a:endParaRPr lang="ru-RU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7;&#1088;&#1072;&#1081;&#1089;%20&#1085;&#1072;%2006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КО1"/>
      <sheetName val="ПК"/>
      <sheetName val="сваи"/>
    </sheetNames>
    <sheetDataSet>
      <sheetData sheetId="0" refreshError="1"/>
      <sheetData sheetId="1" refreshError="1"/>
      <sheetData sheetId="2" refreshError="1">
        <row r="99">
          <cell r="F99" t="str">
            <v>00-00035394</v>
          </cell>
        </row>
        <row r="411">
          <cell r="F411" t="str">
            <v>00-00001543</v>
          </cell>
        </row>
        <row r="412">
          <cell r="F412" t="str">
            <v>00-00028765</v>
          </cell>
        </row>
        <row r="413">
          <cell r="F413" t="str">
            <v>00-00001542</v>
          </cell>
        </row>
        <row r="414">
          <cell r="F414" t="str">
            <v>00-00020469</v>
          </cell>
        </row>
        <row r="415">
          <cell r="F415" t="str">
            <v>00-00030270</v>
          </cell>
        </row>
        <row r="416">
          <cell r="F416" t="str">
            <v>00-00001545</v>
          </cell>
        </row>
        <row r="418">
          <cell r="F418" t="str">
            <v>00-00001546</v>
          </cell>
        </row>
        <row r="419">
          <cell r="F419" t="str">
            <v>00-00001544</v>
          </cell>
        </row>
        <row r="425">
          <cell r="F425" t="str">
            <v>00-00001548</v>
          </cell>
        </row>
        <row r="426">
          <cell r="F426" t="str">
            <v>00-00001549</v>
          </cell>
        </row>
        <row r="428">
          <cell r="F428" t="str">
            <v>00-00001547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712E-7C90-4C6D-9025-C70A15131649}">
  <sheetPr>
    <pageSetUpPr fitToPage="1"/>
  </sheetPr>
  <dimension ref="A1:I439"/>
  <sheetViews>
    <sheetView tabSelected="1" workbookViewId="0">
      <selection activeCell="O7" sqref="O7"/>
    </sheetView>
  </sheetViews>
  <sheetFormatPr defaultRowHeight="15" x14ac:dyDescent="0.25"/>
  <cols>
    <col min="1" max="1" width="16.42578125" customWidth="1"/>
    <col min="2" max="2" width="30" customWidth="1"/>
    <col min="3" max="3" width="30" hidden="1" customWidth="1"/>
    <col min="4" max="4" width="13.140625" style="124" customWidth="1"/>
    <col min="5" max="5" width="11.42578125" style="124" customWidth="1"/>
    <col min="6" max="6" width="10.140625" style="139" customWidth="1"/>
    <col min="7" max="7" width="17.85546875" bestFit="1" customWidth="1"/>
    <col min="8" max="8" width="18.5703125" style="72" bestFit="1" customWidth="1"/>
  </cols>
  <sheetData>
    <row r="1" spans="1:9" s="63" customFormat="1" ht="18.75" x14ac:dyDescent="0.3">
      <c r="B1" s="350" t="s">
        <v>1312</v>
      </c>
      <c r="C1" s="350"/>
      <c r="D1" s="350"/>
      <c r="E1" s="350"/>
      <c r="F1" s="350"/>
      <c r="G1" s="350"/>
      <c r="H1" s="350"/>
      <c r="I1" s="64"/>
    </row>
    <row r="2" spans="1:9" s="63" customFormat="1" ht="6.75" customHeight="1" thickBot="1" x14ac:dyDescent="0.35">
      <c r="B2" s="350"/>
      <c r="C2" s="350"/>
      <c r="D2" s="350"/>
      <c r="E2" s="350"/>
      <c r="F2" s="350"/>
      <c r="G2" s="350"/>
      <c r="H2" s="350"/>
      <c r="I2" s="64"/>
    </row>
    <row r="3" spans="1:9" ht="117" customHeight="1" x14ac:dyDescent="0.3">
      <c r="A3" s="321"/>
      <c r="B3" s="67"/>
      <c r="C3" s="321"/>
      <c r="D3" s="122"/>
      <c r="E3" s="214"/>
      <c r="F3" s="351" t="s">
        <v>1313</v>
      </c>
      <c r="G3" s="352"/>
      <c r="H3" s="353"/>
    </row>
    <row r="4" spans="1:9" ht="16.5" customHeight="1" thickBot="1" x14ac:dyDescent="0.3">
      <c r="A4" s="322"/>
      <c r="B4" s="68"/>
      <c r="C4" s="322"/>
      <c r="D4" s="123"/>
      <c r="E4" s="215"/>
      <c r="F4" s="354" t="s">
        <v>238</v>
      </c>
      <c r="G4" s="355"/>
      <c r="H4" s="356"/>
    </row>
    <row r="5" spans="1:9" ht="27" customHeight="1" x14ac:dyDescent="0.25">
      <c r="A5" s="66" t="s">
        <v>1913</v>
      </c>
      <c r="B5" s="65" t="s">
        <v>239</v>
      </c>
      <c r="C5" s="65"/>
      <c r="D5" s="213" t="s">
        <v>1822</v>
      </c>
      <c r="E5" s="213" t="s">
        <v>1823</v>
      </c>
      <c r="F5" s="135" t="s">
        <v>241</v>
      </c>
      <c r="G5" s="66" t="s">
        <v>259</v>
      </c>
      <c r="H5" s="266" t="s">
        <v>1851</v>
      </c>
    </row>
    <row r="6" spans="1:9" ht="15.75" x14ac:dyDescent="0.25">
      <c r="B6" s="357" t="s">
        <v>862</v>
      </c>
      <c r="C6" s="358"/>
      <c r="D6" s="358"/>
      <c r="E6" s="358"/>
      <c r="F6" s="358"/>
      <c r="G6" s="358"/>
      <c r="H6" s="359"/>
    </row>
    <row r="7" spans="1:9" ht="15.75" x14ac:dyDescent="0.25">
      <c r="A7" s="337"/>
      <c r="B7" s="336" t="s">
        <v>1914</v>
      </c>
      <c r="C7" s="337"/>
      <c r="D7" s="337"/>
      <c r="E7" s="337"/>
      <c r="F7" s="337"/>
      <c r="G7" s="337"/>
      <c r="H7" s="338"/>
    </row>
    <row r="8" spans="1:9" ht="15.75" x14ac:dyDescent="0.25">
      <c r="A8" s="55" t="s">
        <v>1915</v>
      </c>
      <c r="B8" s="55" t="s">
        <v>1600</v>
      </c>
      <c r="C8" s="55">
        <v>9</v>
      </c>
      <c r="D8" s="136">
        <v>1.68</v>
      </c>
      <c r="E8" s="136">
        <f>D8*1.741</f>
        <v>2.9248799999999999</v>
      </c>
      <c r="F8" s="136">
        <f>D8*2.5</f>
        <v>4.2</v>
      </c>
      <c r="G8" s="56" t="s">
        <v>72</v>
      </c>
      <c r="H8" s="69">
        <v>37634.899999999994</v>
      </c>
    </row>
    <row r="9" spans="1:9" ht="15.75" x14ac:dyDescent="0.25">
      <c r="A9" s="55" t="s">
        <v>1916</v>
      </c>
      <c r="B9" s="55" t="s">
        <v>1599</v>
      </c>
      <c r="C9" s="55">
        <v>8.9</v>
      </c>
      <c r="D9" s="136">
        <f>(8.9*1.5*0.22)/1.9</f>
        <v>1.5457894736842108</v>
      </c>
      <c r="E9" s="136">
        <f t="shared" ref="E9:E379" si="0">D9*1.741</f>
        <v>2.6912194736842112</v>
      </c>
      <c r="F9" s="136">
        <f t="shared" ref="F9:F379" si="1">D9*2.5</f>
        <v>3.8644736842105272</v>
      </c>
      <c r="G9" s="56" t="s">
        <v>1595</v>
      </c>
      <c r="H9" s="69">
        <v>37501.040000000001</v>
      </c>
    </row>
    <row r="10" spans="1:9" ht="15.75" x14ac:dyDescent="0.25">
      <c r="A10" s="55" t="s">
        <v>1917</v>
      </c>
      <c r="B10" s="55" t="s">
        <v>1598</v>
      </c>
      <c r="C10" s="55">
        <v>8.8000000000000007</v>
      </c>
      <c r="D10" s="136">
        <f>(8.8*1.5*0.22)/1.9</f>
        <v>1.5284210526315791</v>
      </c>
      <c r="E10" s="136">
        <f t="shared" si="0"/>
        <v>2.6609810526315796</v>
      </c>
      <c r="F10" s="136">
        <f t="shared" si="1"/>
        <v>3.8210526315789477</v>
      </c>
      <c r="G10" s="56" t="s">
        <v>1596</v>
      </c>
      <c r="H10" s="69">
        <v>37079.68</v>
      </c>
    </row>
    <row r="11" spans="1:9" ht="15.75" x14ac:dyDescent="0.25">
      <c r="A11" s="55" t="s">
        <v>1918</v>
      </c>
      <c r="B11" s="57" t="s">
        <v>867</v>
      </c>
      <c r="C11" s="55">
        <v>8.6999999999999993</v>
      </c>
      <c r="D11" s="137">
        <v>1.63</v>
      </c>
      <c r="E11" s="136">
        <f t="shared" si="0"/>
        <v>2.8378299999999999</v>
      </c>
      <c r="F11" s="136">
        <f t="shared" si="1"/>
        <v>4.0749999999999993</v>
      </c>
      <c r="G11" s="56" t="s">
        <v>868</v>
      </c>
      <c r="H11" s="71">
        <v>35360.544999999998</v>
      </c>
    </row>
    <row r="12" spans="1:9" ht="15.75" x14ac:dyDescent="0.25">
      <c r="A12" s="55" t="s">
        <v>1919</v>
      </c>
      <c r="B12" s="57" t="s">
        <v>869</v>
      </c>
      <c r="C12" s="55">
        <v>8.6</v>
      </c>
      <c r="D12" s="137">
        <v>1.61</v>
      </c>
      <c r="E12" s="136">
        <f t="shared" si="0"/>
        <v>2.8030100000000004</v>
      </c>
      <c r="F12" s="136">
        <f t="shared" si="1"/>
        <v>4.0250000000000004</v>
      </c>
      <c r="G12" s="56" t="s">
        <v>870</v>
      </c>
      <c r="H12" s="71">
        <v>35111.339999999997</v>
      </c>
    </row>
    <row r="13" spans="1:9" ht="15.75" x14ac:dyDescent="0.25">
      <c r="A13" s="55" t="s">
        <v>1920</v>
      </c>
      <c r="B13" s="57" t="s">
        <v>871</v>
      </c>
      <c r="C13" s="55">
        <v>8.5</v>
      </c>
      <c r="D13" s="137">
        <v>1.6</v>
      </c>
      <c r="E13" s="136">
        <f t="shared" si="0"/>
        <v>2.7856000000000005</v>
      </c>
      <c r="F13" s="136">
        <f t="shared" si="1"/>
        <v>4</v>
      </c>
      <c r="G13" s="56" t="s">
        <v>872</v>
      </c>
      <c r="H13" s="71">
        <v>34860.870000000003</v>
      </c>
    </row>
    <row r="14" spans="1:9" ht="15.75" x14ac:dyDescent="0.25">
      <c r="A14" s="55" t="s">
        <v>1921</v>
      </c>
      <c r="B14" s="55" t="s">
        <v>1597</v>
      </c>
      <c r="C14" s="55">
        <v>8.4</v>
      </c>
      <c r="D14" s="136">
        <v>1.57</v>
      </c>
      <c r="E14" s="136">
        <f t="shared" si="0"/>
        <v>2.7333700000000003</v>
      </c>
      <c r="F14" s="136">
        <f t="shared" si="1"/>
        <v>3.9250000000000003</v>
      </c>
      <c r="G14" s="56" t="s">
        <v>73</v>
      </c>
      <c r="H14" s="69">
        <v>35394.239999999998</v>
      </c>
    </row>
    <row r="15" spans="1:9" ht="15.75" x14ac:dyDescent="0.25">
      <c r="A15" s="55" t="s">
        <v>1922</v>
      </c>
      <c r="B15" s="57" t="s">
        <v>873</v>
      </c>
      <c r="C15" s="55">
        <v>8.3000000000000007</v>
      </c>
      <c r="D15" s="137">
        <v>1.55</v>
      </c>
      <c r="E15" s="136">
        <f t="shared" si="0"/>
        <v>2.6985500000000004</v>
      </c>
      <c r="F15" s="136">
        <f t="shared" si="1"/>
        <v>3.875</v>
      </c>
      <c r="G15" s="56" t="s">
        <v>874</v>
      </c>
      <c r="H15" s="71">
        <v>33986.754999999997</v>
      </c>
    </row>
    <row r="16" spans="1:9" ht="15.75" x14ac:dyDescent="0.25">
      <c r="A16" s="55" t="s">
        <v>1923</v>
      </c>
      <c r="B16" s="57" t="s">
        <v>875</v>
      </c>
      <c r="C16" s="55">
        <v>8.1999999999999993</v>
      </c>
      <c r="D16" s="137">
        <v>1.54</v>
      </c>
      <c r="E16" s="136">
        <f t="shared" si="0"/>
        <v>2.6811400000000001</v>
      </c>
      <c r="F16" s="136">
        <f t="shared" si="1"/>
        <v>3.85</v>
      </c>
      <c r="G16" s="56" t="s">
        <v>876</v>
      </c>
      <c r="H16" s="71">
        <v>33487.08</v>
      </c>
    </row>
    <row r="17" spans="1:8" ht="15.75" x14ac:dyDescent="0.25">
      <c r="A17" s="55" t="s">
        <v>1924</v>
      </c>
      <c r="B17" s="57" t="s">
        <v>877</v>
      </c>
      <c r="C17" s="55">
        <v>8.1</v>
      </c>
      <c r="D17" s="137">
        <v>1.51</v>
      </c>
      <c r="E17" s="136">
        <f t="shared" si="0"/>
        <v>2.6289100000000003</v>
      </c>
      <c r="F17" s="136">
        <f t="shared" si="1"/>
        <v>3.7749999999999999</v>
      </c>
      <c r="G17" s="56" t="s">
        <v>878</v>
      </c>
      <c r="H17" s="71">
        <v>32862.17</v>
      </c>
    </row>
    <row r="18" spans="1:8" ht="15.75" x14ac:dyDescent="0.25">
      <c r="A18" s="55" t="s">
        <v>1925</v>
      </c>
      <c r="B18" s="57" t="s">
        <v>879</v>
      </c>
      <c r="C18" s="55">
        <v>8</v>
      </c>
      <c r="D18" s="137">
        <v>1.5</v>
      </c>
      <c r="E18" s="136">
        <f t="shared" si="0"/>
        <v>2.6115000000000004</v>
      </c>
      <c r="F18" s="136">
        <f t="shared" si="1"/>
        <v>3.75</v>
      </c>
      <c r="G18" s="56" t="s">
        <v>880</v>
      </c>
      <c r="H18" s="71">
        <v>32487.73</v>
      </c>
    </row>
    <row r="19" spans="1:8" ht="15.75" x14ac:dyDescent="0.25">
      <c r="A19" s="55" t="s">
        <v>1926</v>
      </c>
      <c r="B19" s="57" t="s">
        <v>881</v>
      </c>
      <c r="C19" s="55">
        <v>7.9</v>
      </c>
      <c r="D19" s="137">
        <v>1.49</v>
      </c>
      <c r="E19" s="136">
        <f t="shared" si="0"/>
        <v>2.59409</v>
      </c>
      <c r="F19" s="136">
        <f t="shared" si="1"/>
        <v>3.7250000000000001</v>
      </c>
      <c r="G19" s="56" t="s">
        <v>882</v>
      </c>
      <c r="H19" s="71">
        <v>32362.495000000003</v>
      </c>
    </row>
    <row r="20" spans="1:8" ht="15.75" x14ac:dyDescent="0.25">
      <c r="A20" s="55" t="s">
        <v>1927</v>
      </c>
      <c r="B20" s="57" t="s">
        <v>883</v>
      </c>
      <c r="C20" s="55">
        <v>7.8</v>
      </c>
      <c r="D20" s="137">
        <v>1.46</v>
      </c>
      <c r="E20" s="136">
        <f t="shared" si="0"/>
        <v>2.5418600000000002</v>
      </c>
      <c r="F20" s="136">
        <f t="shared" si="1"/>
        <v>3.65</v>
      </c>
      <c r="G20" s="56" t="s">
        <v>884</v>
      </c>
      <c r="H20" s="71">
        <v>31861.554999999997</v>
      </c>
    </row>
    <row r="21" spans="1:8" ht="15.75" x14ac:dyDescent="0.25">
      <c r="A21" s="55" t="s">
        <v>1928</v>
      </c>
      <c r="B21" s="57" t="s">
        <v>885</v>
      </c>
      <c r="C21" s="55">
        <v>7.7</v>
      </c>
      <c r="D21" s="137">
        <v>1.44</v>
      </c>
      <c r="E21" s="136">
        <f t="shared" si="0"/>
        <v>2.5070399999999999</v>
      </c>
      <c r="F21" s="136">
        <f t="shared" si="1"/>
        <v>3.5999999999999996</v>
      </c>
      <c r="G21" s="56" t="s">
        <v>886</v>
      </c>
      <c r="H21" s="71">
        <v>31361.879999999997</v>
      </c>
    </row>
    <row r="22" spans="1:8" ht="15.75" x14ac:dyDescent="0.25">
      <c r="A22" s="55" t="s">
        <v>1929</v>
      </c>
      <c r="B22" s="57" t="s">
        <v>887</v>
      </c>
      <c r="C22" s="55">
        <v>7.6</v>
      </c>
      <c r="D22" s="137">
        <v>1.42</v>
      </c>
      <c r="E22" s="136">
        <f t="shared" si="0"/>
        <v>2.4722200000000001</v>
      </c>
      <c r="F22" s="136">
        <f t="shared" si="1"/>
        <v>3.55</v>
      </c>
      <c r="G22" s="56" t="s">
        <v>888</v>
      </c>
      <c r="H22" s="71">
        <v>30863.47</v>
      </c>
    </row>
    <row r="23" spans="1:8" ht="15.75" x14ac:dyDescent="0.25">
      <c r="A23" s="55" t="s">
        <v>1930</v>
      </c>
      <c r="B23" s="57" t="s">
        <v>889</v>
      </c>
      <c r="C23" s="55">
        <v>7.5</v>
      </c>
      <c r="D23" s="137">
        <v>1.4</v>
      </c>
      <c r="E23" s="136">
        <f t="shared" si="0"/>
        <v>2.4373999999999998</v>
      </c>
      <c r="F23" s="136">
        <f t="shared" si="1"/>
        <v>3.5</v>
      </c>
      <c r="G23" s="56" t="s">
        <v>890</v>
      </c>
      <c r="H23" s="71">
        <v>30363.795000000002</v>
      </c>
    </row>
    <row r="24" spans="1:8" ht="15.75" x14ac:dyDescent="0.25">
      <c r="A24" s="55" t="s">
        <v>1931</v>
      </c>
      <c r="B24" s="57" t="s">
        <v>891</v>
      </c>
      <c r="C24" s="55">
        <v>7.4000000000000101</v>
      </c>
      <c r="D24" s="137">
        <v>1.4</v>
      </c>
      <c r="E24" s="136">
        <f t="shared" si="0"/>
        <v>2.4373999999999998</v>
      </c>
      <c r="F24" s="136">
        <f t="shared" si="1"/>
        <v>3.5</v>
      </c>
      <c r="G24" s="56" t="s">
        <v>892</v>
      </c>
      <c r="H24" s="71">
        <v>29988.09</v>
      </c>
    </row>
    <row r="25" spans="1:8" ht="15.75" x14ac:dyDescent="0.25">
      <c r="A25" s="55" t="s">
        <v>1932</v>
      </c>
      <c r="B25" s="57" t="s">
        <v>893</v>
      </c>
      <c r="C25" s="55">
        <v>7.3000000000000096</v>
      </c>
      <c r="D25" s="137">
        <v>1.4</v>
      </c>
      <c r="E25" s="136">
        <f t="shared" si="0"/>
        <v>2.4373999999999998</v>
      </c>
      <c r="F25" s="136">
        <f t="shared" si="1"/>
        <v>3.5</v>
      </c>
      <c r="G25" s="56" t="s">
        <v>894</v>
      </c>
      <c r="H25" s="71">
        <v>29613.65</v>
      </c>
    </row>
    <row r="26" spans="1:8" ht="15.75" x14ac:dyDescent="0.25">
      <c r="A26" s="55"/>
      <c r="B26" s="339" t="s">
        <v>1933</v>
      </c>
      <c r="C26" s="55"/>
      <c r="D26" s="137"/>
      <c r="E26" s="136"/>
      <c r="F26" s="136"/>
      <c r="G26" s="56"/>
      <c r="H26" s="71"/>
    </row>
    <row r="27" spans="1:8" s="121" customFormat="1" ht="15.75" x14ac:dyDescent="0.25">
      <c r="A27" s="55" t="s">
        <v>1934</v>
      </c>
      <c r="B27" s="119" t="s">
        <v>46</v>
      </c>
      <c r="C27" s="55">
        <v>7.2</v>
      </c>
      <c r="D27" s="138">
        <v>1.03</v>
      </c>
      <c r="E27" s="136">
        <f t="shared" si="0"/>
        <v>1.7932300000000001</v>
      </c>
      <c r="F27" s="136">
        <f t="shared" si="1"/>
        <v>2.5750000000000002</v>
      </c>
      <c r="G27" s="120" t="s">
        <v>1672</v>
      </c>
      <c r="H27" s="70">
        <v>15591.699999999999</v>
      </c>
    </row>
    <row r="28" spans="1:8" ht="15.75" x14ac:dyDescent="0.25">
      <c r="A28" s="57" t="s">
        <v>1935</v>
      </c>
      <c r="B28" s="57" t="s">
        <v>895</v>
      </c>
      <c r="C28" s="57">
        <v>7.1</v>
      </c>
      <c r="D28" s="137">
        <v>1.02</v>
      </c>
      <c r="E28" s="136">
        <f t="shared" si="0"/>
        <v>1.7758200000000002</v>
      </c>
      <c r="F28" s="136">
        <f t="shared" si="1"/>
        <v>2.5499999999999998</v>
      </c>
      <c r="G28" s="56" t="s">
        <v>1684</v>
      </c>
      <c r="H28" s="71">
        <v>14856.16</v>
      </c>
    </row>
    <row r="29" spans="1:8" ht="15.75" x14ac:dyDescent="0.25">
      <c r="A29" s="57" t="s">
        <v>1936</v>
      </c>
      <c r="B29" s="57" t="s">
        <v>898</v>
      </c>
      <c r="C29" s="57">
        <v>7</v>
      </c>
      <c r="D29" s="137">
        <v>1</v>
      </c>
      <c r="E29" s="136">
        <f t="shared" si="0"/>
        <v>1.7410000000000001</v>
      </c>
      <c r="F29" s="136">
        <f t="shared" si="1"/>
        <v>2.5</v>
      </c>
      <c r="G29" s="56" t="s">
        <v>1685</v>
      </c>
      <c r="H29" s="71">
        <v>14610.750000000002</v>
      </c>
    </row>
    <row r="30" spans="1:8" ht="15.75" x14ac:dyDescent="0.25">
      <c r="A30" s="57" t="s">
        <v>1937</v>
      </c>
      <c r="B30" s="57" t="s">
        <v>901</v>
      </c>
      <c r="C30" s="57">
        <v>6.9</v>
      </c>
      <c r="D30" s="137">
        <v>0.99</v>
      </c>
      <c r="E30" s="136">
        <f t="shared" si="0"/>
        <v>1.7235900000000002</v>
      </c>
      <c r="F30" s="136">
        <f t="shared" si="1"/>
        <v>2.4750000000000001</v>
      </c>
      <c r="G30" s="56" t="s">
        <v>1686</v>
      </c>
      <c r="H30" s="71">
        <v>14691.710000000001</v>
      </c>
    </row>
    <row r="31" spans="1:8" ht="15.75" x14ac:dyDescent="0.25">
      <c r="A31" s="57" t="s">
        <v>1938</v>
      </c>
      <c r="B31" s="57" t="s">
        <v>904</v>
      </c>
      <c r="C31" s="57">
        <v>6.85</v>
      </c>
      <c r="D31" s="137">
        <v>0.99</v>
      </c>
      <c r="E31" s="136">
        <f t="shared" si="0"/>
        <v>1.7235900000000002</v>
      </c>
      <c r="F31" s="136">
        <f t="shared" si="1"/>
        <v>2.4750000000000001</v>
      </c>
      <c r="G31" s="56" t="s">
        <v>1687</v>
      </c>
      <c r="H31" s="71">
        <v>14531.055</v>
      </c>
    </row>
    <row r="32" spans="1:8" ht="15.75" x14ac:dyDescent="0.25">
      <c r="A32" s="57" t="s">
        <v>1939</v>
      </c>
      <c r="B32" s="57" t="s">
        <v>907</v>
      </c>
      <c r="C32" s="57">
        <v>6.8</v>
      </c>
      <c r="D32" s="137">
        <v>0.98</v>
      </c>
      <c r="E32" s="136">
        <f t="shared" si="0"/>
        <v>1.70618</v>
      </c>
      <c r="F32" s="136">
        <f t="shared" si="1"/>
        <v>2.4500000000000002</v>
      </c>
      <c r="G32" s="56" t="s">
        <v>1688</v>
      </c>
      <c r="H32" s="71">
        <v>14450.094999999999</v>
      </c>
    </row>
    <row r="33" spans="1:9" ht="15.75" x14ac:dyDescent="0.25">
      <c r="A33" s="57" t="s">
        <v>1940</v>
      </c>
      <c r="B33" s="57" t="s">
        <v>910</v>
      </c>
      <c r="C33" s="57">
        <v>6.7</v>
      </c>
      <c r="D33" s="137">
        <v>0.94</v>
      </c>
      <c r="E33" s="136">
        <f t="shared" si="0"/>
        <v>1.6365400000000001</v>
      </c>
      <c r="F33" s="136">
        <f t="shared" si="1"/>
        <v>2.3499999999999996</v>
      </c>
      <c r="G33" s="56" t="s">
        <v>1689</v>
      </c>
      <c r="H33" s="71">
        <v>14044.03</v>
      </c>
    </row>
    <row r="34" spans="1:9" ht="15.75" x14ac:dyDescent="0.25">
      <c r="A34" s="340" t="s">
        <v>1941</v>
      </c>
      <c r="B34" s="340" t="s">
        <v>1253</v>
      </c>
      <c r="C34" s="340"/>
      <c r="D34" s="341">
        <v>0.95</v>
      </c>
      <c r="E34" s="342">
        <f t="shared" si="0"/>
        <v>1.65395</v>
      </c>
      <c r="F34" s="342">
        <f t="shared" si="1"/>
        <v>2.375</v>
      </c>
      <c r="G34" s="56" t="s">
        <v>1690</v>
      </c>
      <c r="H34" s="71">
        <v>13799.885</v>
      </c>
    </row>
    <row r="35" spans="1:9" ht="15.75" x14ac:dyDescent="0.25">
      <c r="A35" s="57" t="s">
        <v>1942</v>
      </c>
      <c r="B35" s="57" t="s">
        <v>915</v>
      </c>
      <c r="C35" s="57"/>
      <c r="D35" s="137">
        <v>0.95</v>
      </c>
      <c r="E35" s="136">
        <f t="shared" si="0"/>
        <v>1.65395</v>
      </c>
      <c r="F35" s="136">
        <f t="shared" si="1"/>
        <v>2.375</v>
      </c>
      <c r="G35" s="56" t="s">
        <v>1691</v>
      </c>
      <c r="H35" s="71">
        <v>13700</v>
      </c>
    </row>
    <row r="36" spans="1:9" ht="15.75" x14ac:dyDescent="0.25">
      <c r="A36" s="57" t="s">
        <v>1943</v>
      </c>
      <c r="B36" s="57" t="s">
        <v>918</v>
      </c>
      <c r="C36" s="57"/>
      <c r="D36" s="137">
        <v>0.92</v>
      </c>
      <c r="E36" s="136">
        <f t="shared" si="0"/>
        <v>1.6017200000000003</v>
      </c>
      <c r="F36" s="136">
        <f t="shared" si="1"/>
        <v>2.3000000000000003</v>
      </c>
      <c r="G36" s="56" t="s">
        <v>1694</v>
      </c>
      <c r="H36" s="71">
        <v>13557.004999999999</v>
      </c>
    </row>
    <row r="37" spans="1:9" ht="15.75" x14ac:dyDescent="0.25">
      <c r="A37" s="57"/>
      <c r="B37" s="57" t="s">
        <v>922</v>
      </c>
      <c r="C37" s="57"/>
      <c r="D37" s="137">
        <v>1.01</v>
      </c>
      <c r="E37" s="136">
        <f t="shared" si="0"/>
        <v>1.75841</v>
      </c>
      <c r="F37" s="136">
        <f t="shared" si="1"/>
        <v>2.5249999999999999</v>
      </c>
      <c r="G37" s="56" t="s">
        <v>1692</v>
      </c>
      <c r="H37" s="71">
        <v>14691.710000000001</v>
      </c>
    </row>
    <row r="38" spans="1:9" ht="15.75" x14ac:dyDescent="0.25">
      <c r="A38" s="55" t="s">
        <v>1944</v>
      </c>
      <c r="B38" s="55" t="s">
        <v>47</v>
      </c>
      <c r="C38" s="55">
        <v>7.2</v>
      </c>
      <c r="D38" s="138">
        <v>1.36</v>
      </c>
      <c r="E38" s="136">
        <f t="shared" si="0"/>
        <v>2.3677600000000005</v>
      </c>
      <c r="F38" s="136">
        <f t="shared" si="1"/>
        <v>3.4000000000000004</v>
      </c>
      <c r="G38" s="56" t="s">
        <v>74</v>
      </c>
      <c r="H38" s="70">
        <v>19012.949999999997</v>
      </c>
    </row>
    <row r="39" spans="1:9" ht="15.75" x14ac:dyDescent="0.25">
      <c r="A39" s="57" t="s">
        <v>1945</v>
      </c>
      <c r="B39" s="57" t="s">
        <v>896</v>
      </c>
      <c r="C39" s="57">
        <v>7.1</v>
      </c>
      <c r="D39" s="137">
        <v>1.33</v>
      </c>
      <c r="E39" s="136">
        <f t="shared" si="0"/>
        <v>2.3155300000000003</v>
      </c>
      <c r="F39" s="136">
        <f t="shared" si="1"/>
        <v>3.3250000000000002</v>
      </c>
      <c r="G39" s="56" t="s">
        <v>897</v>
      </c>
      <c r="H39" s="71">
        <v>18523.395</v>
      </c>
    </row>
    <row r="40" spans="1:9" s="142" customFormat="1" ht="15.75" x14ac:dyDescent="0.25">
      <c r="A40" s="57" t="s">
        <v>1946</v>
      </c>
      <c r="B40" s="57" t="s">
        <v>899</v>
      </c>
      <c r="C40" s="57">
        <v>7</v>
      </c>
      <c r="D40" s="137">
        <v>1.33</v>
      </c>
      <c r="E40" s="136">
        <f t="shared" si="0"/>
        <v>2.3155300000000003</v>
      </c>
      <c r="F40" s="136">
        <f t="shared" si="1"/>
        <v>3.3250000000000002</v>
      </c>
      <c r="G40" s="334" t="s">
        <v>900</v>
      </c>
      <c r="H40" s="71">
        <v>18523.394999999997</v>
      </c>
      <c r="I40" s="197"/>
    </row>
    <row r="41" spans="1:9" ht="15.75" x14ac:dyDescent="0.25">
      <c r="A41" s="57" t="s">
        <v>1947</v>
      </c>
      <c r="B41" s="57" t="s">
        <v>902</v>
      </c>
      <c r="C41" s="57">
        <v>6.9</v>
      </c>
      <c r="D41" s="137">
        <v>1.31</v>
      </c>
      <c r="E41" s="136">
        <f t="shared" si="0"/>
        <v>2.28071</v>
      </c>
      <c r="F41" s="136">
        <f t="shared" si="1"/>
        <v>3.2750000000000004</v>
      </c>
      <c r="G41" s="56" t="s">
        <v>903</v>
      </c>
      <c r="H41" s="71">
        <v>18361.475000000002</v>
      </c>
    </row>
    <row r="42" spans="1:9" ht="15.75" x14ac:dyDescent="0.25">
      <c r="A42" s="57" t="s">
        <v>1948</v>
      </c>
      <c r="B42" s="57" t="s">
        <v>905</v>
      </c>
      <c r="C42" s="57">
        <v>6.85</v>
      </c>
      <c r="D42" s="137">
        <v>1.3</v>
      </c>
      <c r="E42" s="136">
        <f t="shared" si="0"/>
        <v>2.2633000000000001</v>
      </c>
      <c r="F42" s="136">
        <f t="shared" si="1"/>
        <v>3.25</v>
      </c>
      <c r="G42" s="56" t="s">
        <v>906</v>
      </c>
      <c r="H42" s="71">
        <v>18360.21</v>
      </c>
    </row>
    <row r="43" spans="1:9" ht="15.75" x14ac:dyDescent="0.25">
      <c r="A43" s="57" t="s">
        <v>1949</v>
      </c>
      <c r="B43" s="57" t="s">
        <v>908</v>
      </c>
      <c r="C43" s="57">
        <v>6.8</v>
      </c>
      <c r="D43" s="137">
        <v>1.3</v>
      </c>
      <c r="E43" s="136">
        <f t="shared" si="0"/>
        <v>2.2633000000000001</v>
      </c>
      <c r="F43" s="136">
        <f t="shared" si="1"/>
        <v>3.25</v>
      </c>
      <c r="G43" s="56" t="s">
        <v>909</v>
      </c>
      <c r="H43" s="71">
        <v>18116.064999999999</v>
      </c>
    </row>
    <row r="44" spans="1:9" ht="15.75" x14ac:dyDescent="0.25">
      <c r="A44" s="57" t="s">
        <v>1950</v>
      </c>
      <c r="B44" s="57" t="s">
        <v>911</v>
      </c>
      <c r="C44" s="57"/>
      <c r="D44" s="137">
        <v>1.27</v>
      </c>
      <c r="E44" s="136">
        <f t="shared" si="0"/>
        <v>2.2110700000000003</v>
      </c>
      <c r="F44" s="136">
        <f t="shared" si="1"/>
        <v>3.1749999999999998</v>
      </c>
      <c r="G44" s="56" t="s">
        <v>912</v>
      </c>
      <c r="H44" s="71">
        <v>17708.735000000001</v>
      </c>
    </row>
    <row r="45" spans="1:9" ht="15.75" x14ac:dyDescent="0.25">
      <c r="A45" s="57" t="s">
        <v>1951</v>
      </c>
      <c r="B45" s="57" t="s">
        <v>913</v>
      </c>
      <c r="C45" s="57"/>
      <c r="D45" s="137">
        <v>1.26</v>
      </c>
      <c r="E45" s="136">
        <f t="shared" si="0"/>
        <v>2.1936599999999999</v>
      </c>
      <c r="F45" s="136">
        <f t="shared" si="1"/>
        <v>3.15</v>
      </c>
      <c r="G45" s="56" t="s">
        <v>914</v>
      </c>
      <c r="H45" s="71">
        <v>17626.510000000002</v>
      </c>
    </row>
    <row r="46" spans="1:9" ht="15.75" x14ac:dyDescent="0.25">
      <c r="A46" s="57" t="s">
        <v>1952</v>
      </c>
      <c r="B46" s="57" t="s">
        <v>916</v>
      </c>
      <c r="C46" s="57"/>
      <c r="D46" s="137">
        <v>1.23</v>
      </c>
      <c r="E46" s="136">
        <f t="shared" si="0"/>
        <v>2.1414300000000002</v>
      </c>
      <c r="F46" s="136">
        <f t="shared" si="1"/>
        <v>3.0750000000000002</v>
      </c>
      <c r="G46" s="56" t="s">
        <v>917</v>
      </c>
      <c r="H46" s="71">
        <v>17217.915000000001</v>
      </c>
    </row>
    <row r="47" spans="1:9" ht="15.75" x14ac:dyDescent="0.25">
      <c r="A47" s="57" t="s">
        <v>1953</v>
      </c>
      <c r="B47" s="57" t="s">
        <v>920</v>
      </c>
      <c r="C47" s="57"/>
      <c r="D47" s="137">
        <v>1.21</v>
      </c>
      <c r="E47" s="136">
        <f t="shared" si="0"/>
        <v>2.1066099999999999</v>
      </c>
      <c r="F47" s="136">
        <f t="shared" si="1"/>
        <v>3.0249999999999999</v>
      </c>
      <c r="G47" s="56" t="s">
        <v>921</v>
      </c>
      <c r="H47" s="71">
        <v>17136.954999999998</v>
      </c>
    </row>
    <row r="48" spans="1:9" ht="15.75" x14ac:dyDescent="0.25">
      <c r="A48" s="57" t="s">
        <v>1954</v>
      </c>
      <c r="B48" s="57" t="s">
        <v>1018</v>
      </c>
      <c r="C48" s="57"/>
      <c r="D48" s="137">
        <v>0.87</v>
      </c>
      <c r="E48" s="136">
        <f t="shared" si="0"/>
        <v>1.5146700000000002</v>
      </c>
      <c r="F48" s="136">
        <f t="shared" si="1"/>
        <v>2.1749999999999998</v>
      </c>
      <c r="G48" s="56" t="s">
        <v>1019</v>
      </c>
      <c r="H48" s="71">
        <v>13122.65</v>
      </c>
    </row>
    <row r="49" spans="1:8" ht="15.75" x14ac:dyDescent="0.25">
      <c r="A49" s="57" t="s">
        <v>1955</v>
      </c>
      <c r="B49" s="57" t="s">
        <v>1020</v>
      </c>
      <c r="C49" s="57"/>
      <c r="D49" s="137">
        <v>0.86</v>
      </c>
      <c r="E49" s="136">
        <f t="shared" si="0"/>
        <v>1.49726</v>
      </c>
      <c r="F49" s="136">
        <f t="shared" si="1"/>
        <v>2.15</v>
      </c>
      <c r="G49" s="56" t="s">
        <v>1021</v>
      </c>
      <c r="H49" s="71">
        <v>12519.705</v>
      </c>
    </row>
    <row r="50" spans="1:8" ht="15.75" x14ac:dyDescent="0.25">
      <c r="A50" s="57" t="s">
        <v>1956</v>
      </c>
      <c r="B50" s="57" t="s">
        <v>1022</v>
      </c>
      <c r="C50" s="57"/>
      <c r="D50" s="137">
        <v>0.85</v>
      </c>
      <c r="E50" s="136">
        <f t="shared" si="0"/>
        <v>1.4798500000000001</v>
      </c>
      <c r="F50" s="136">
        <f t="shared" si="1"/>
        <v>2.125</v>
      </c>
      <c r="G50" s="56" t="s">
        <v>1023</v>
      </c>
      <c r="H50" s="71">
        <v>12372.965</v>
      </c>
    </row>
    <row r="51" spans="1:8" ht="15.75" x14ac:dyDescent="0.25">
      <c r="A51" s="57" t="s">
        <v>1957</v>
      </c>
      <c r="B51" s="57" t="s">
        <v>1024</v>
      </c>
      <c r="C51" s="57"/>
      <c r="D51" s="137">
        <v>0.84</v>
      </c>
      <c r="E51" s="136">
        <f t="shared" si="0"/>
        <v>1.46244</v>
      </c>
      <c r="F51" s="136">
        <f t="shared" si="1"/>
        <v>2.1</v>
      </c>
      <c r="G51" s="56" t="s">
        <v>1025</v>
      </c>
      <c r="H51" s="71">
        <v>12176.89</v>
      </c>
    </row>
    <row r="52" spans="1:8" ht="15.75" x14ac:dyDescent="0.25">
      <c r="A52" s="57" t="s">
        <v>1958</v>
      </c>
      <c r="B52" s="57" t="s">
        <v>1026</v>
      </c>
      <c r="C52" s="57"/>
      <c r="D52" s="137">
        <v>0.83</v>
      </c>
      <c r="E52" s="136">
        <f t="shared" si="0"/>
        <v>1.44503</v>
      </c>
      <c r="F52" s="136">
        <f t="shared" si="1"/>
        <v>2.0749999999999997</v>
      </c>
      <c r="G52" s="56" t="s">
        <v>1027</v>
      </c>
      <c r="H52" s="71">
        <v>12014.970000000001</v>
      </c>
    </row>
    <row r="53" spans="1:8" ht="15.75" x14ac:dyDescent="0.25">
      <c r="A53" s="57" t="s">
        <v>1959</v>
      </c>
      <c r="B53" s="57" t="s">
        <v>1028</v>
      </c>
      <c r="C53" s="57"/>
      <c r="D53" s="137">
        <v>0.81</v>
      </c>
      <c r="E53" s="136">
        <f t="shared" si="0"/>
        <v>1.4102100000000002</v>
      </c>
      <c r="F53" s="136">
        <f t="shared" si="1"/>
        <v>2.0250000000000004</v>
      </c>
      <c r="G53" s="56" t="s">
        <v>1029</v>
      </c>
      <c r="H53" s="71">
        <v>11851.785</v>
      </c>
    </row>
    <row r="54" spans="1:8" ht="15.75" x14ac:dyDescent="0.25">
      <c r="A54" s="57" t="s">
        <v>1960</v>
      </c>
      <c r="B54" s="57" t="s">
        <v>1030</v>
      </c>
      <c r="C54" s="57"/>
      <c r="D54" s="137">
        <v>0.8</v>
      </c>
      <c r="E54" s="136">
        <f t="shared" si="0"/>
        <v>1.3928000000000003</v>
      </c>
      <c r="F54" s="136">
        <f t="shared" si="1"/>
        <v>2</v>
      </c>
      <c r="G54" s="56" t="s">
        <v>1031</v>
      </c>
      <c r="H54" s="71">
        <v>11689.865</v>
      </c>
    </row>
    <row r="55" spans="1:8" ht="15.75" x14ac:dyDescent="0.25">
      <c r="A55" s="57" t="s">
        <v>1961</v>
      </c>
      <c r="B55" s="57" t="s">
        <v>1032</v>
      </c>
      <c r="C55" s="57"/>
      <c r="D55" s="137">
        <v>0.79</v>
      </c>
      <c r="E55" s="136">
        <f t="shared" si="0"/>
        <v>1.3753900000000001</v>
      </c>
      <c r="F55" s="136">
        <f t="shared" si="1"/>
        <v>1.9750000000000001</v>
      </c>
      <c r="G55" s="56" t="s">
        <v>1033</v>
      </c>
      <c r="H55" s="71">
        <v>11445.720000000001</v>
      </c>
    </row>
    <row r="56" spans="1:8" ht="15.75" x14ac:dyDescent="0.25">
      <c r="A56" s="57" t="s">
        <v>1962</v>
      </c>
      <c r="B56" s="57" t="s">
        <v>1034</v>
      </c>
      <c r="C56" s="57"/>
      <c r="D56" s="137">
        <v>0.78</v>
      </c>
      <c r="E56" s="136">
        <f t="shared" si="0"/>
        <v>1.3579800000000002</v>
      </c>
      <c r="F56" s="136">
        <f t="shared" si="1"/>
        <v>1.9500000000000002</v>
      </c>
      <c r="G56" s="56" t="s">
        <v>1035</v>
      </c>
      <c r="H56" s="71">
        <v>11283.8</v>
      </c>
    </row>
    <row r="57" spans="1:8" ht="15.75" x14ac:dyDescent="0.25">
      <c r="A57" s="57" t="s">
        <v>1963</v>
      </c>
      <c r="B57" s="57" t="s">
        <v>1133</v>
      </c>
      <c r="C57" s="57"/>
      <c r="D57" s="137">
        <v>1.36</v>
      </c>
      <c r="E57" s="136">
        <f t="shared" si="0"/>
        <v>2.3677600000000005</v>
      </c>
      <c r="F57" s="136">
        <f t="shared" si="1"/>
        <v>3.4000000000000004</v>
      </c>
      <c r="G57" s="56" t="s">
        <v>74</v>
      </c>
      <c r="H57" s="71">
        <v>31378.325000000001</v>
      </c>
    </row>
    <row r="58" spans="1:8" ht="15.75" x14ac:dyDescent="0.25">
      <c r="A58" s="340" t="s">
        <v>1965</v>
      </c>
      <c r="B58" s="57" t="s">
        <v>1964</v>
      </c>
      <c r="C58" s="57"/>
      <c r="D58" s="137"/>
      <c r="E58" s="136"/>
      <c r="F58" s="136"/>
      <c r="G58" s="56"/>
      <c r="H58" s="71">
        <v>30570.29946351931</v>
      </c>
    </row>
    <row r="59" spans="1:8" ht="15.75" x14ac:dyDescent="0.25">
      <c r="A59" s="340" t="s">
        <v>1966</v>
      </c>
      <c r="B59" s="57" t="s">
        <v>1138</v>
      </c>
      <c r="C59" s="57"/>
      <c r="D59" s="137">
        <v>1.31</v>
      </c>
      <c r="E59" s="136">
        <f t="shared" si="0"/>
        <v>2.28071</v>
      </c>
      <c r="F59" s="136">
        <f t="shared" si="1"/>
        <v>3.2750000000000004</v>
      </c>
      <c r="G59" s="56" t="s">
        <v>903</v>
      </c>
      <c r="H59" s="71">
        <v>30033.629999999997</v>
      </c>
    </row>
    <row r="60" spans="1:8" ht="15.75" x14ac:dyDescent="0.25">
      <c r="A60" s="340" t="s">
        <v>1967</v>
      </c>
      <c r="B60" s="57" t="s">
        <v>1144</v>
      </c>
      <c r="C60" s="57"/>
      <c r="D60" s="137">
        <v>1.3</v>
      </c>
      <c r="E60" s="136">
        <f t="shared" si="0"/>
        <v>2.2633000000000001</v>
      </c>
      <c r="F60" s="136">
        <f t="shared" si="1"/>
        <v>3.25</v>
      </c>
      <c r="G60" s="56" t="s">
        <v>1688</v>
      </c>
      <c r="H60" s="71">
        <v>29898.275000000001</v>
      </c>
    </row>
    <row r="61" spans="1:8" ht="15.75" x14ac:dyDescent="0.25">
      <c r="A61" s="340" t="s">
        <v>1968</v>
      </c>
      <c r="B61" s="57" t="s">
        <v>1143</v>
      </c>
      <c r="C61" s="57"/>
      <c r="D61" s="137">
        <v>1.27</v>
      </c>
      <c r="E61" s="136">
        <f t="shared" si="0"/>
        <v>2.2110700000000003</v>
      </c>
      <c r="F61" s="136">
        <f t="shared" si="1"/>
        <v>3.1749999999999998</v>
      </c>
      <c r="G61" s="56" t="s">
        <v>1689</v>
      </c>
      <c r="H61" s="71">
        <v>29225.295000000002</v>
      </c>
    </row>
    <row r="62" spans="1:8" ht="15.75" x14ac:dyDescent="0.25">
      <c r="A62" s="340" t="s">
        <v>1969</v>
      </c>
      <c r="B62" s="57" t="s">
        <v>1136</v>
      </c>
      <c r="C62" s="57"/>
      <c r="D62" s="137">
        <v>1.26</v>
      </c>
      <c r="E62" s="136">
        <f t="shared" si="0"/>
        <v>2.1936599999999999</v>
      </c>
      <c r="F62" s="136">
        <f t="shared" si="1"/>
        <v>3.15</v>
      </c>
      <c r="G62" s="56" t="s">
        <v>914</v>
      </c>
      <c r="H62" s="71">
        <v>29089.94</v>
      </c>
    </row>
    <row r="63" spans="1:8" ht="15.75" x14ac:dyDescent="0.25">
      <c r="A63" s="340" t="s">
        <v>1970</v>
      </c>
      <c r="B63" s="57" t="s">
        <v>1135</v>
      </c>
      <c r="C63" s="57"/>
      <c r="D63" s="137">
        <v>1.23</v>
      </c>
      <c r="E63" s="136">
        <f t="shared" si="0"/>
        <v>2.1414300000000002</v>
      </c>
      <c r="F63" s="136">
        <f t="shared" si="1"/>
        <v>3.0750000000000002</v>
      </c>
      <c r="G63" s="56" t="s">
        <v>917</v>
      </c>
      <c r="H63" s="71">
        <v>28379.01</v>
      </c>
    </row>
    <row r="64" spans="1:8" ht="15.75" x14ac:dyDescent="0.25">
      <c r="A64" s="340" t="s">
        <v>1971</v>
      </c>
      <c r="B64" s="57" t="s">
        <v>1134</v>
      </c>
      <c r="C64" s="57"/>
      <c r="D64" s="137">
        <v>1.03</v>
      </c>
      <c r="E64" s="136">
        <f t="shared" si="0"/>
        <v>1.7932300000000001</v>
      </c>
      <c r="F64" s="136">
        <f t="shared" si="1"/>
        <v>2.5750000000000002</v>
      </c>
      <c r="G64" s="56" t="s">
        <v>1672</v>
      </c>
      <c r="H64" s="71">
        <v>20122.355</v>
      </c>
    </row>
    <row r="65" spans="1:8" ht="15.75" x14ac:dyDescent="0.25">
      <c r="A65" s="340" t="s">
        <v>1973</v>
      </c>
      <c r="B65" s="57" t="s">
        <v>1972</v>
      </c>
      <c r="C65" s="57"/>
      <c r="D65" s="137"/>
      <c r="E65" s="136"/>
      <c r="F65" s="136"/>
      <c r="G65" s="56"/>
      <c r="H65" s="71">
        <v>19578.507567567565</v>
      </c>
    </row>
    <row r="66" spans="1:8" ht="15.75" x14ac:dyDescent="0.25">
      <c r="A66" s="340" t="s">
        <v>1974</v>
      </c>
      <c r="B66" s="57" t="s">
        <v>1137</v>
      </c>
      <c r="C66" s="57"/>
      <c r="D66" s="137">
        <v>0.99</v>
      </c>
      <c r="E66" s="136">
        <f t="shared" si="0"/>
        <v>1.7235900000000002</v>
      </c>
      <c r="F66" s="136">
        <f t="shared" si="1"/>
        <v>2.4750000000000001</v>
      </c>
      <c r="G66" s="56" t="s">
        <v>1686</v>
      </c>
      <c r="H66" s="71">
        <v>19688.46</v>
      </c>
    </row>
    <row r="67" spans="1:8" ht="15.75" x14ac:dyDescent="0.25">
      <c r="A67" s="340" t="s">
        <v>1976</v>
      </c>
      <c r="B67" s="57" t="s">
        <v>1975</v>
      </c>
      <c r="C67" s="57"/>
      <c r="D67" s="137"/>
      <c r="E67" s="136"/>
      <c r="F67" s="136"/>
      <c r="G67" s="56"/>
      <c r="H67" s="71">
        <v>19360.968594594593</v>
      </c>
    </row>
    <row r="68" spans="1:8" ht="15.75" x14ac:dyDescent="0.25">
      <c r="A68" s="340" t="s">
        <v>1977</v>
      </c>
      <c r="B68" s="57" t="s">
        <v>1139</v>
      </c>
      <c r="C68" s="57"/>
      <c r="D68" s="137">
        <v>0.95</v>
      </c>
      <c r="E68" s="136">
        <f t="shared" si="0"/>
        <v>1.65395</v>
      </c>
      <c r="F68" s="136">
        <f t="shared" si="1"/>
        <v>2.375</v>
      </c>
      <c r="G68" s="56" t="s">
        <v>1690</v>
      </c>
      <c r="H68" s="71">
        <v>18491.77</v>
      </c>
    </row>
    <row r="69" spans="1:8" ht="15.75" x14ac:dyDescent="0.25">
      <c r="A69" s="340" t="s">
        <v>1979</v>
      </c>
      <c r="B69" s="57" t="s">
        <v>1978</v>
      </c>
      <c r="C69" s="57"/>
      <c r="D69" s="137"/>
      <c r="E69" s="136"/>
      <c r="F69" s="136"/>
      <c r="G69" s="56"/>
      <c r="H69" s="71">
        <v>18164.504243243242</v>
      </c>
    </row>
    <row r="70" spans="1:8" ht="15.75" x14ac:dyDescent="0.25">
      <c r="A70" s="340" t="s">
        <v>1980</v>
      </c>
      <c r="B70" s="57" t="s">
        <v>1140</v>
      </c>
      <c r="C70" s="57"/>
      <c r="D70" s="137">
        <v>0.92</v>
      </c>
      <c r="E70" s="136">
        <f t="shared" si="0"/>
        <v>1.6017200000000003</v>
      </c>
      <c r="F70" s="136">
        <f t="shared" si="1"/>
        <v>2.3000000000000003</v>
      </c>
      <c r="G70" s="56" t="s">
        <v>919</v>
      </c>
      <c r="H70" s="71">
        <v>18164.135000000002</v>
      </c>
    </row>
    <row r="71" spans="1:8" ht="15.75" x14ac:dyDescent="0.25">
      <c r="A71" s="340" t="s">
        <v>1981</v>
      </c>
      <c r="B71" s="340" t="s">
        <v>1141</v>
      </c>
      <c r="C71" s="340"/>
      <c r="D71" s="341">
        <v>0.87</v>
      </c>
      <c r="E71" s="342">
        <f t="shared" si="0"/>
        <v>1.5146700000000002</v>
      </c>
      <c r="F71" s="342">
        <f t="shared" si="1"/>
        <v>2.1749999999999998</v>
      </c>
      <c r="G71" s="56" t="s">
        <v>1019</v>
      </c>
      <c r="H71" s="343">
        <v>16629</v>
      </c>
    </row>
    <row r="72" spans="1:8" ht="15.75" x14ac:dyDescent="0.25">
      <c r="A72" s="340" t="s">
        <v>1982</v>
      </c>
      <c r="B72" s="57" t="s">
        <v>1142</v>
      </c>
      <c r="C72" s="57"/>
      <c r="D72" s="137">
        <v>0.81</v>
      </c>
      <c r="E72" s="136">
        <f t="shared" si="0"/>
        <v>1.4102100000000002</v>
      </c>
      <c r="F72" s="136">
        <f t="shared" si="1"/>
        <v>2.0250000000000004</v>
      </c>
      <c r="G72" s="56" t="s">
        <v>1029</v>
      </c>
      <c r="H72" s="71">
        <v>15878.279999999999</v>
      </c>
    </row>
    <row r="73" spans="1:8" ht="15.75" x14ac:dyDescent="0.25">
      <c r="A73" s="340" t="s">
        <v>1984</v>
      </c>
      <c r="B73" s="57" t="s">
        <v>1983</v>
      </c>
      <c r="C73" s="57"/>
      <c r="D73" s="137"/>
      <c r="E73" s="136"/>
      <c r="F73" s="136"/>
      <c r="G73" s="56"/>
      <c r="H73" s="71">
        <v>15349.846153846154</v>
      </c>
    </row>
    <row r="74" spans="1:8" ht="15.75" x14ac:dyDescent="0.25">
      <c r="A74" s="340" t="s">
        <v>1986</v>
      </c>
      <c r="B74" s="57" t="s">
        <v>1985</v>
      </c>
      <c r="C74" s="57"/>
      <c r="D74" s="137"/>
      <c r="E74" s="136"/>
      <c r="F74" s="136"/>
      <c r="G74" s="56"/>
      <c r="H74" s="71">
        <v>28953.130841121496</v>
      </c>
    </row>
    <row r="75" spans="1:8" ht="15.75" x14ac:dyDescent="0.25">
      <c r="A75" s="340" t="s">
        <v>1987</v>
      </c>
      <c r="B75" s="57" t="s">
        <v>1183</v>
      </c>
      <c r="C75" s="57"/>
      <c r="D75" s="137">
        <v>1.03</v>
      </c>
      <c r="E75" s="136">
        <f t="shared" si="0"/>
        <v>1.7932300000000001</v>
      </c>
      <c r="F75" s="136">
        <f t="shared" si="1"/>
        <v>2.5750000000000002</v>
      </c>
      <c r="G75" s="56" t="s">
        <v>1672</v>
      </c>
      <c r="H75" s="344">
        <f>H27*1.07</f>
        <v>16683.118999999999</v>
      </c>
    </row>
    <row r="76" spans="1:8" ht="15.75" x14ac:dyDescent="0.25">
      <c r="A76" s="57" t="s">
        <v>1988</v>
      </c>
      <c r="B76" s="57" t="s">
        <v>1249</v>
      </c>
      <c r="C76" s="57"/>
      <c r="D76" s="138">
        <v>0.99</v>
      </c>
      <c r="E76" s="136">
        <f t="shared" si="0"/>
        <v>1.7235900000000002</v>
      </c>
      <c r="F76" s="136">
        <f t="shared" si="1"/>
        <v>2.4750000000000001</v>
      </c>
      <c r="G76" s="56" t="s">
        <v>1686</v>
      </c>
      <c r="H76" s="345">
        <f>H30*1.07</f>
        <v>15720.129700000001</v>
      </c>
    </row>
    <row r="77" spans="1:8" ht="15.75" x14ac:dyDescent="0.25">
      <c r="A77" s="57" t="s">
        <v>1989</v>
      </c>
      <c r="B77" s="57" t="s">
        <v>1226</v>
      </c>
      <c r="C77" s="57"/>
      <c r="D77" s="137">
        <v>0.94</v>
      </c>
      <c r="E77" s="136">
        <f t="shared" si="0"/>
        <v>1.6365400000000001</v>
      </c>
      <c r="F77" s="136">
        <f t="shared" si="1"/>
        <v>2.3499999999999996</v>
      </c>
      <c r="G77" s="56" t="s">
        <v>1689</v>
      </c>
      <c r="H77" s="344">
        <f>H33*1.07</f>
        <v>15027.112100000002</v>
      </c>
    </row>
    <row r="78" spans="1:8" ht="15.75" x14ac:dyDescent="0.25">
      <c r="A78" s="57" t="s">
        <v>1990</v>
      </c>
      <c r="B78" s="57" t="s">
        <v>1185</v>
      </c>
      <c r="C78" s="57"/>
      <c r="D78" s="137">
        <v>0.95</v>
      </c>
      <c r="E78" s="136">
        <f t="shared" si="0"/>
        <v>1.65395</v>
      </c>
      <c r="F78" s="136">
        <f t="shared" si="1"/>
        <v>2.375</v>
      </c>
      <c r="G78" s="56" t="s">
        <v>1690</v>
      </c>
      <c r="H78" s="344">
        <f>H34*1.07</f>
        <v>14765.876950000002</v>
      </c>
    </row>
    <row r="79" spans="1:8" ht="15.75" x14ac:dyDescent="0.25">
      <c r="A79" s="57" t="s">
        <v>1991</v>
      </c>
      <c r="B79" s="57" t="s">
        <v>1222</v>
      </c>
      <c r="C79" s="57"/>
      <c r="D79" s="137">
        <v>0.95</v>
      </c>
      <c r="E79" s="136">
        <f t="shared" si="0"/>
        <v>1.65395</v>
      </c>
      <c r="F79" s="136">
        <f t="shared" si="1"/>
        <v>2.375</v>
      </c>
      <c r="G79" s="56" t="s">
        <v>1691</v>
      </c>
      <c r="H79" s="344">
        <f>H35*1.07</f>
        <v>14659</v>
      </c>
    </row>
    <row r="80" spans="1:8" ht="15.75" x14ac:dyDescent="0.25">
      <c r="A80" s="57" t="s">
        <v>1993</v>
      </c>
      <c r="B80" s="57" t="s">
        <v>1992</v>
      </c>
      <c r="C80" s="57"/>
      <c r="D80" s="137"/>
      <c r="E80" s="136"/>
      <c r="F80" s="136"/>
      <c r="G80" s="56"/>
      <c r="H80" s="344">
        <f>H36*1.07</f>
        <v>14505.995349999999</v>
      </c>
    </row>
    <row r="81" spans="1:8" ht="15.75" x14ac:dyDescent="0.25">
      <c r="A81" s="57" t="s">
        <v>1994</v>
      </c>
      <c r="B81" s="57" t="s">
        <v>1184</v>
      </c>
      <c r="C81" s="57"/>
      <c r="D81" s="137">
        <v>1.36</v>
      </c>
      <c r="E81" s="136">
        <f t="shared" si="0"/>
        <v>2.3677600000000005</v>
      </c>
      <c r="F81" s="136">
        <f t="shared" si="1"/>
        <v>3.4000000000000004</v>
      </c>
      <c r="G81" s="56" t="s">
        <v>74</v>
      </c>
      <c r="H81" s="344">
        <f>H38*1.07</f>
        <v>20343.856499999998</v>
      </c>
    </row>
    <row r="82" spans="1:8" ht="15.75" x14ac:dyDescent="0.25">
      <c r="A82" s="57" t="s">
        <v>1995</v>
      </c>
      <c r="B82" s="57" t="s">
        <v>1250</v>
      </c>
      <c r="C82" s="57"/>
      <c r="D82" s="138">
        <v>1.31</v>
      </c>
      <c r="E82" s="136">
        <f t="shared" si="0"/>
        <v>2.28071</v>
      </c>
      <c r="F82" s="136">
        <f t="shared" si="1"/>
        <v>3.2750000000000004</v>
      </c>
      <c r="G82" s="56" t="s">
        <v>903</v>
      </c>
      <c r="H82" s="345">
        <f>H41*1.07</f>
        <v>19646.778250000003</v>
      </c>
    </row>
    <row r="83" spans="1:8" ht="15.75" x14ac:dyDescent="0.25">
      <c r="A83" s="57" t="s">
        <v>1996</v>
      </c>
      <c r="B83" s="57" t="s">
        <v>1227</v>
      </c>
      <c r="C83" s="57"/>
      <c r="D83" s="137">
        <v>1.3</v>
      </c>
      <c r="E83" s="136">
        <f t="shared" si="0"/>
        <v>2.2633000000000001</v>
      </c>
      <c r="F83" s="136">
        <f t="shared" si="1"/>
        <v>3.25</v>
      </c>
      <c r="G83" s="56" t="s">
        <v>909</v>
      </c>
      <c r="H83" s="344">
        <f>H43*1.07</f>
        <v>19384.189549999999</v>
      </c>
    </row>
    <row r="84" spans="1:8" ht="15.75" x14ac:dyDescent="0.25">
      <c r="A84" s="57" t="s">
        <v>1997</v>
      </c>
      <c r="B84" s="57" t="s">
        <v>1225</v>
      </c>
      <c r="C84" s="57"/>
      <c r="D84" s="137">
        <v>1.27</v>
      </c>
      <c r="E84" s="136">
        <f t="shared" si="0"/>
        <v>2.2110700000000003</v>
      </c>
      <c r="F84" s="136">
        <f t="shared" si="1"/>
        <v>3.1749999999999998</v>
      </c>
      <c r="G84" s="56" t="s">
        <v>912</v>
      </c>
      <c r="H84" s="344">
        <f>H44*1.07</f>
        <v>18948.346450000001</v>
      </c>
    </row>
    <row r="85" spans="1:8" ht="15.75" x14ac:dyDescent="0.25">
      <c r="A85" s="57" t="s">
        <v>1998</v>
      </c>
      <c r="B85" s="57" t="s">
        <v>1248</v>
      </c>
      <c r="C85" s="57"/>
      <c r="D85" s="138">
        <v>1.26</v>
      </c>
      <c r="E85" s="136">
        <f t="shared" si="0"/>
        <v>2.1936599999999999</v>
      </c>
      <c r="F85" s="136">
        <f t="shared" si="1"/>
        <v>3.15</v>
      </c>
      <c r="G85" s="56" t="s">
        <v>914</v>
      </c>
      <c r="H85" s="345">
        <f>H45*1.07</f>
        <v>18860.365700000002</v>
      </c>
    </row>
    <row r="86" spans="1:8" ht="15.75" x14ac:dyDescent="0.25">
      <c r="A86" s="57" t="s">
        <v>2000</v>
      </c>
      <c r="B86" s="57" t="s">
        <v>1999</v>
      </c>
      <c r="C86" s="57"/>
      <c r="D86" s="138"/>
      <c r="E86" s="136"/>
      <c r="F86" s="136"/>
      <c r="G86" s="56"/>
      <c r="H86" s="345">
        <f>H47*1.07</f>
        <v>18336.541849999998</v>
      </c>
    </row>
    <row r="87" spans="1:8" ht="15.75" x14ac:dyDescent="0.25">
      <c r="A87" s="57" t="s">
        <v>2001</v>
      </c>
      <c r="B87" s="57" t="s">
        <v>1223</v>
      </c>
      <c r="C87" s="57"/>
      <c r="D87" s="137">
        <v>1.36</v>
      </c>
      <c r="E87" s="136">
        <f t="shared" si="0"/>
        <v>2.3677600000000005</v>
      </c>
      <c r="F87" s="136">
        <f t="shared" si="1"/>
        <v>3.4000000000000004</v>
      </c>
      <c r="G87" s="56" t="s">
        <v>74</v>
      </c>
      <c r="H87" s="344">
        <f>H57*1.07</f>
        <v>33574.80775</v>
      </c>
    </row>
    <row r="88" spans="1:8" ht="15.75" x14ac:dyDescent="0.25">
      <c r="A88" s="57" t="s">
        <v>2002</v>
      </c>
      <c r="B88" s="57" t="s">
        <v>1224</v>
      </c>
      <c r="C88" s="57"/>
      <c r="D88" s="137">
        <v>1.03</v>
      </c>
      <c r="E88" s="136">
        <f t="shared" si="0"/>
        <v>1.7932300000000001</v>
      </c>
      <c r="F88" s="136">
        <f t="shared" si="1"/>
        <v>2.5750000000000002</v>
      </c>
      <c r="G88" s="56" t="s">
        <v>1672</v>
      </c>
      <c r="H88" s="344">
        <f>H64*1.07</f>
        <v>21530.919850000002</v>
      </c>
    </row>
    <row r="89" spans="1:8" ht="15.75" x14ac:dyDescent="0.25">
      <c r="A89" s="57" t="s">
        <v>2003</v>
      </c>
      <c r="B89" s="57" t="s">
        <v>1240</v>
      </c>
      <c r="C89" s="57"/>
      <c r="D89" s="138">
        <v>1.36</v>
      </c>
      <c r="E89" s="136">
        <f t="shared" si="0"/>
        <v>2.3677600000000005</v>
      </c>
      <c r="F89" s="136">
        <f t="shared" si="1"/>
        <v>3.4000000000000004</v>
      </c>
      <c r="G89" s="56" t="s">
        <v>74</v>
      </c>
      <c r="H89" s="345">
        <f>H74*1.07</f>
        <v>30979.850000000002</v>
      </c>
    </row>
    <row r="90" spans="1:8" ht="15.75" x14ac:dyDescent="0.25">
      <c r="A90" s="340" t="s">
        <v>2004</v>
      </c>
      <c r="B90" s="57" t="s">
        <v>1251</v>
      </c>
      <c r="C90" s="57"/>
      <c r="D90" s="137">
        <v>1.03</v>
      </c>
      <c r="E90" s="136">
        <f t="shared" si="0"/>
        <v>1.7932300000000001</v>
      </c>
      <c r="F90" s="136">
        <f t="shared" si="1"/>
        <v>2.5750000000000002</v>
      </c>
      <c r="G90" s="56" t="s">
        <v>1672</v>
      </c>
      <c r="H90" s="344">
        <f>H27*1.07</f>
        <v>16683.118999999999</v>
      </c>
    </row>
    <row r="91" spans="1:8" ht="15.75" x14ac:dyDescent="0.25">
      <c r="A91" s="340" t="s">
        <v>2006</v>
      </c>
      <c r="B91" s="57" t="s">
        <v>2005</v>
      </c>
      <c r="C91" s="57"/>
      <c r="D91" s="137"/>
      <c r="E91" s="136"/>
      <c r="F91" s="136"/>
      <c r="G91" s="56"/>
      <c r="H91" s="344">
        <f>H34*1.07</f>
        <v>14765.876950000002</v>
      </c>
    </row>
    <row r="92" spans="1:8" ht="15.75" x14ac:dyDescent="0.25">
      <c r="A92" s="340" t="s">
        <v>2007</v>
      </c>
      <c r="B92" s="57" t="s">
        <v>1252</v>
      </c>
      <c r="C92" s="57"/>
      <c r="D92" s="137">
        <v>1.36</v>
      </c>
      <c r="E92" s="136">
        <f t="shared" si="0"/>
        <v>2.3677600000000005</v>
      </c>
      <c r="F92" s="136">
        <f t="shared" si="1"/>
        <v>3.4000000000000004</v>
      </c>
      <c r="G92" s="56" t="s">
        <v>74</v>
      </c>
      <c r="H92" s="344">
        <f>H38*1.07</f>
        <v>20343.856499999998</v>
      </c>
    </row>
    <row r="93" spans="1:8" ht="15.75" x14ac:dyDescent="0.25">
      <c r="A93" s="340" t="s">
        <v>2009</v>
      </c>
      <c r="B93" s="57" t="s">
        <v>2008</v>
      </c>
      <c r="C93" s="57"/>
      <c r="D93" s="137"/>
      <c r="E93" s="136"/>
      <c r="F93" s="136"/>
      <c r="G93" s="56"/>
      <c r="H93" s="344">
        <f>H45*1.07</f>
        <v>18860.365700000002</v>
      </c>
    </row>
    <row r="94" spans="1:8" ht="15.75" x14ac:dyDescent="0.25">
      <c r="A94" s="340" t="s">
        <v>2011</v>
      </c>
      <c r="B94" s="57" t="s">
        <v>2010</v>
      </c>
      <c r="C94" s="57"/>
      <c r="D94" s="137"/>
      <c r="E94" s="136"/>
      <c r="F94" s="136"/>
      <c r="G94" s="56"/>
      <c r="H94" s="344">
        <f>H27*1.1</f>
        <v>17150.87</v>
      </c>
    </row>
    <row r="95" spans="1:8" ht="15.75" x14ac:dyDescent="0.25">
      <c r="A95" s="340" t="s">
        <v>2013</v>
      </c>
      <c r="B95" s="57" t="s">
        <v>2012</v>
      </c>
      <c r="C95" s="57"/>
      <c r="D95" s="137"/>
      <c r="E95" s="136"/>
      <c r="F95" s="136"/>
      <c r="G95" s="56"/>
      <c r="H95" s="344">
        <f>H38*1.1</f>
        <v>20914.244999999999</v>
      </c>
    </row>
    <row r="96" spans="1:8" ht="15.75" x14ac:dyDescent="0.25">
      <c r="A96" s="340" t="s">
        <v>2015</v>
      </c>
      <c r="B96" s="57" t="s">
        <v>2014</v>
      </c>
      <c r="C96" s="57"/>
      <c r="D96" s="137"/>
      <c r="E96" s="136"/>
      <c r="F96" s="136"/>
      <c r="G96" s="56"/>
      <c r="H96" s="344">
        <f>H69*1.1</f>
        <v>19980.954667567567</v>
      </c>
    </row>
    <row r="97" spans="1:8" ht="15.75" x14ac:dyDescent="0.25">
      <c r="A97" s="57"/>
      <c r="B97" s="339" t="s">
        <v>2016</v>
      </c>
      <c r="C97" s="57"/>
      <c r="D97" s="137"/>
      <c r="E97" s="136"/>
      <c r="F97" s="136"/>
      <c r="G97" s="56"/>
      <c r="H97" s="71"/>
    </row>
    <row r="98" spans="1:8" ht="15.75" x14ac:dyDescent="0.25">
      <c r="A98" s="55" t="str">
        <f>[1]ПК!$F$419</f>
        <v>00-00001544</v>
      </c>
      <c r="B98" s="55" t="s">
        <v>48</v>
      </c>
      <c r="C98" s="55">
        <v>6.3</v>
      </c>
      <c r="D98" s="138">
        <v>0.9</v>
      </c>
      <c r="E98" s="136">
        <f t="shared" si="0"/>
        <v>1.5669000000000002</v>
      </c>
      <c r="F98" s="136">
        <f t="shared" si="1"/>
        <v>2.25</v>
      </c>
      <c r="G98" s="56" t="s">
        <v>1671</v>
      </c>
      <c r="H98" s="70">
        <v>12254.055</v>
      </c>
    </row>
    <row r="99" spans="1:8" ht="15.75" x14ac:dyDescent="0.25">
      <c r="A99" s="57" t="str">
        <f>[1]ПК!$F$418</f>
        <v>00-00001546</v>
      </c>
      <c r="B99" s="57" t="s">
        <v>923</v>
      </c>
      <c r="C99" s="57"/>
      <c r="D99" s="137">
        <v>0.89</v>
      </c>
      <c r="E99" s="136">
        <f>D99*1.741</f>
        <v>1.54949</v>
      </c>
      <c r="F99" s="136">
        <f>D99*2.5</f>
        <v>2.2250000000000001</v>
      </c>
      <c r="G99" s="56" t="s">
        <v>1693</v>
      </c>
      <c r="H99" s="71">
        <v>12103.52</v>
      </c>
    </row>
    <row r="100" spans="1:8" ht="15.75" x14ac:dyDescent="0.25">
      <c r="A100" s="57" t="str">
        <f>[1]ПК!$F$416</f>
        <v>00-00001545</v>
      </c>
      <c r="B100" s="57" t="s">
        <v>926</v>
      </c>
      <c r="C100" s="57"/>
      <c r="D100" s="137">
        <v>0.87</v>
      </c>
      <c r="E100" s="136">
        <f>D100*1.741</f>
        <v>1.5146700000000002</v>
      </c>
      <c r="F100" s="136">
        <f>D100*2.5</f>
        <v>2.1749999999999998</v>
      </c>
      <c r="G100" s="56" t="s">
        <v>1695</v>
      </c>
      <c r="H100" s="71">
        <v>12028.885</v>
      </c>
    </row>
    <row r="101" spans="1:8" ht="15.75" x14ac:dyDescent="0.25">
      <c r="A101" s="57" t="str">
        <f>[1]ПК!$F$415</f>
        <v>00-00030270</v>
      </c>
      <c r="B101" s="57" t="s">
        <v>929</v>
      </c>
      <c r="C101" s="57"/>
      <c r="D101" s="137">
        <v>0.86</v>
      </c>
      <c r="E101" s="136">
        <f>D101*1.741</f>
        <v>1.49726</v>
      </c>
      <c r="F101" s="136">
        <f>D101*2.5</f>
        <v>2.15</v>
      </c>
      <c r="G101" s="56" t="s">
        <v>1696</v>
      </c>
      <c r="H101" s="71">
        <v>11955.514999999999</v>
      </c>
    </row>
    <row r="102" spans="1:8" ht="15.75" x14ac:dyDescent="0.25">
      <c r="A102" s="55" t="str">
        <f>[1]ПК!$F$428</f>
        <v>00-00001547</v>
      </c>
      <c r="B102" s="55" t="s">
        <v>49</v>
      </c>
      <c r="C102" s="55"/>
      <c r="D102" s="138">
        <v>1.19</v>
      </c>
      <c r="E102" s="136">
        <f t="shared" si="0"/>
        <v>2.07179</v>
      </c>
      <c r="F102" s="136">
        <f t="shared" si="1"/>
        <v>2.9749999999999996</v>
      </c>
      <c r="G102" s="56" t="s">
        <v>75</v>
      </c>
      <c r="H102" s="70">
        <v>15798.585000000001</v>
      </c>
    </row>
    <row r="103" spans="1:8" ht="15.75" x14ac:dyDescent="0.25">
      <c r="A103" s="57" t="str">
        <f>[1]ПК!$F$426</f>
        <v>00-00001549</v>
      </c>
      <c r="B103" s="57" t="s">
        <v>924</v>
      </c>
      <c r="C103" s="57"/>
      <c r="D103" s="137">
        <v>1.17</v>
      </c>
      <c r="E103" s="136">
        <f t="shared" si="0"/>
        <v>2.0369700000000002</v>
      </c>
      <c r="F103" s="136">
        <f t="shared" si="1"/>
        <v>2.9249999999999998</v>
      </c>
      <c r="G103" s="56" t="s">
        <v>925</v>
      </c>
      <c r="H103" s="71">
        <v>15642.99</v>
      </c>
    </row>
    <row r="104" spans="1:8" ht="15.75" x14ac:dyDescent="0.25">
      <c r="A104" s="57" t="str">
        <f>[1]ПК!$F$425</f>
        <v>00-00001548</v>
      </c>
      <c r="B104" s="57" t="s">
        <v>927</v>
      </c>
      <c r="C104" s="57"/>
      <c r="D104" s="137">
        <v>1.1599999999999999</v>
      </c>
      <c r="E104" s="136">
        <f t="shared" si="0"/>
        <v>2.0195599999999998</v>
      </c>
      <c r="F104" s="136">
        <f t="shared" si="1"/>
        <v>2.9</v>
      </c>
      <c r="G104" s="56" t="s">
        <v>928</v>
      </c>
      <c r="H104" s="71">
        <v>15410.23</v>
      </c>
    </row>
    <row r="105" spans="1:8" ht="15.75" x14ac:dyDescent="0.25">
      <c r="A105" s="57" t="str">
        <f>[1]ПК!$F$413</f>
        <v>00-00001542</v>
      </c>
      <c r="B105" s="57" t="s">
        <v>1036</v>
      </c>
      <c r="C105" s="57"/>
      <c r="D105" s="137">
        <v>0.73</v>
      </c>
      <c r="E105" s="136">
        <f t="shared" si="0"/>
        <v>1.2709300000000001</v>
      </c>
      <c r="F105" s="136">
        <f t="shared" si="1"/>
        <v>1.825</v>
      </c>
      <c r="G105" s="56" t="s">
        <v>1037</v>
      </c>
      <c r="H105" s="71">
        <v>11152.24</v>
      </c>
    </row>
    <row r="106" spans="1:8" ht="15.75" x14ac:dyDescent="0.25">
      <c r="A106" s="57" t="str">
        <f>[1]ПК!$F$412</f>
        <v>00-00028765</v>
      </c>
      <c r="B106" s="57" t="s">
        <v>1038</v>
      </c>
      <c r="C106" s="57"/>
      <c r="D106" s="137">
        <v>0.72</v>
      </c>
      <c r="E106" s="136">
        <f t="shared" si="0"/>
        <v>1.25352</v>
      </c>
      <c r="F106" s="136">
        <f t="shared" si="1"/>
        <v>1.7999999999999998</v>
      </c>
      <c r="G106" s="56" t="s">
        <v>1039</v>
      </c>
      <c r="H106" s="71">
        <v>10989.055</v>
      </c>
    </row>
    <row r="107" spans="1:8" ht="15.75" x14ac:dyDescent="0.25">
      <c r="A107" s="57" t="str">
        <f>[1]ПК!$F$411</f>
        <v>00-00001543</v>
      </c>
      <c r="B107" s="57" t="s">
        <v>1040</v>
      </c>
      <c r="C107" s="57"/>
      <c r="D107" s="137">
        <v>0.71</v>
      </c>
      <c r="E107" s="136">
        <f t="shared" si="0"/>
        <v>1.23611</v>
      </c>
      <c r="F107" s="136">
        <f t="shared" si="1"/>
        <v>1.7749999999999999</v>
      </c>
      <c r="G107" s="56" t="s">
        <v>1041</v>
      </c>
      <c r="H107" s="71">
        <v>10823.34</v>
      </c>
    </row>
    <row r="108" spans="1:8" ht="15.75" x14ac:dyDescent="0.25">
      <c r="A108" s="57" t="str">
        <f>[1]ПК!$F$414</f>
        <v>00-00020469</v>
      </c>
      <c r="B108" s="57" t="s">
        <v>1153</v>
      </c>
      <c r="C108" s="57"/>
      <c r="D108" s="137">
        <v>0.9</v>
      </c>
      <c r="E108" s="136">
        <f t="shared" si="0"/>
        <v>1.5669000000000002</v>
      </c>
      <c r="F108" s="136">
        <f t="shared" si="1"/>
        <v>2.25</v>
      </c>
      <c r="G108" s="56" t="s">
        <v>1671</v>
      </c>
      <c r="H108" s="71">
        <v>18065.465</v>
      </c>
    </row>
    <row r="109" spans="1:8" ht="15.75" x14ac:dyDescent="0.25">
      <c r="A109" s="57" t="s">
        <v>2017</v>
      </c>
      <c r="B109" s="57" t="s">
        <v>1152</v>
      </c>
      <c r="C109" s="57"/>
      <c r="D109" s="137">
        <v>1.19</v>
      </c>
      <c r="E109" s="136">
        <f>D109*1.741</f>
        <v>2.07179</v>
      </c>
      <c r="F109" s="136">
        <f t="shared" si="1"/>
        <v>2.9749999999999996</v>
      </c>
      <c r="G109" s="56" t="s">
        <v>75</v>
      </c>
      <c r="H109" s="71">
        <v>22634.645</v>
      </c>
    </row>
    <row r="110" spans="1:8" ht="15.75" x14ac:dyDescent="0.25">
      <c r="A110" s="340" t="s">
        <v>2018</v>
      </c>
      <c r="B110" s="57" t="s">
        <v>1218</v>
      </c>
      <c r="C110" s="57"/>
      <c r="D110" s="137"/>
      <c r="E110" s="136"/>
      <c r="F110" s="136"/>
      <c r="G110" s="56"/>
      <c r="H110" s="344">
        <f>H98*1.07</f>
        <v>13111.838850000002</v>
      </c>
    </row>
    <row r="111" spans="1:8" ht="15.75" x14ac:dyDescent="0.25">
      <c r="A111" s="340" t="s">
        <v>2020</v>
      </c>
      <c r="B111" s="57" t="s">
        <v>2019</v>
      </c>
      <c r="C111" s="57"/>
      <c r="D111" s="137"/>
      <c r="E111" s="136"/>
      <c r="F111" s="136"/>
      <c r="G111" s="56"/>
      <c r="H111" s="344">
        <f>H100*1.07</f>
        <v>12870.906950000001</v>
      </c>
    </row>
    <row r="112" spans="1:8" ht="15.75" x14ac:dyDescent="0.25">
      <c r="A112" s="340" t="s">
        <v>2021</v>
      </c>
      <c r="B112" s="57" t="s">
        <v>1186</v>
      </c>
      <c r="C112" s="57"/>
      <c r="D112" s="137"/>
      <c r="E112" s="136"/>
      <c r="F112" s="136"/>
      <c r="G112" s="56"/>
      <c r="H112" s="344">
        <f>H102*1.07</f>
        <v>16904.485950000002</v>
      </c>
    </row>
    <row r="113" spans="1:8" ht="15.75" x14ac:dyDescent="0.25">
      <c r="A113" s="340" t="s">
        <v>2023</v>
      </c>
      <c r="B113" s="57" t="s">
        <v>2022</v>
      </c>
      <c r="C113" s="57"/>
      <c r="D113" s="137"/>
      <c r="E113" s="136"/>
      <c r="F113" s="136"/>
      <c r="G113" s="56"/>
      <c r="H113" s="344">
        <f>H98*1.07</f>
        <v>13111.838850000002</v>
      </c>
    </row>
    <row r="114" spans="1:8" ht="15.75" x14ac:dyDescent="0.25">
      <c r="A114" s="340" t="s">
        <v>2024</v>
      </c>
      <c r="B114" s="57" t="s">
        <v>1254</v>
      </c>
      <c r="C114" s="57"/>
      <c r="D114" s="137">
        <v>1.19</v>
      </c>
      <c r="E114" s="136">
        <f>D114*1.741</f>
        <v>2.07179</v>
      </c>
      <c r="F114" s="136">
        <f>D114*2.5</f>
        <v>2.9749999999999996</v>
      </c>
      <c r="G114" s="56" t="s">
        <v>75</v>
      </c>
      <c r="H114" s="344">
        <f>H102*1.07</f>
        <v>16904.485950000002</v>
      </c>
    </row>
    <row r="115" spans="1:8" ht="15.75" x14ac:dyDescent="0.25">
      <c r="A115" s="340" t="s">
        <v>2026</v>
      </c>
      <c r="B115" s="57" t="s">
        <v>2025</v>
      </c>
      <c r="C115" s="57"/>
      <c r="D115" s="137"/>
      <c r="E115" s="136"/>
      <c r="F115" s="136"/>
      <c r="G115" s="56"/>
      <c r="H115" s="344">
        <f>H103*1.1</f>
        <v>17207.289000000001</v>
      </c>
    </row>
    <row r="116" spans="1:8" ht="15.75" x14ac:dyDescent="0.25">
      <c r="A116" s="340" t="s">
        <v>2028</v>
      </c>
      <c r="B116" s="57" t="s">
        <v>2027</v>
      </c>
      <c r="C116" s="57"/>
      <c r="D116" s="137"/>
      <c r="E116" s="136"/>
      <c r="F116" s="136"/>
      <c r="G116" s="56"/>
      <c r="H116" s="344">
        <f>H109*1.1</f>
        <v>24898.109500000002</v>
      </c>
    </row>
    <row r="117" spans="1:8" ht="15.75" x14ac:dyDescent="0.25">
      <c r="A117" s="57"/>
      <c r="B117" s="339" t="s">
        <v>2029</v>
      </c>
      <c r="C117" s="57"/>
      <c r="D117" s="137"/>
      <c r="E117" s="136"/>
      <c r="F117" s="136"/>
      <c r="G117" s="56"/>
      <c r="H117" s="71"/>
    </row>
    <row r="118" spans="1:8" ht="15.75" x14ac:dyDescent="0.25">
      <c r="A118" s="55" t="s">
        <v>2030</v>
      </c>
      <c r="B118" s="55" t="s">
        <v>50</v>
      </c>
      <c r="C118" s="55">
        <v>6</v>
      </c>
      <c r="D118" s="138">
        <v>0.86</v>
      </c>
      <c r="E118" s="136">
        <v>1.49726</v>
      </c>
      <c r="F118" s="136">
        <v>2.15</v>
      </c>
      <c r="G118" s="56" t="s">
        <v>1670</v>
      </c>
      <c r="H118" s="70">
        <v>11573.485000000001</v>
      </c>
    </row>
    <row r="119" spans="1:8" ht="15.75" x14ac:dyDescent="0.25">
      <c r="A119" s="57" t="s">
        <v>2031</v>
      </c>
      <c r="B119" s="57" t="s">
        <v>930</v>
      </c>
      <c r="C119" s="57"/>
      <c r="D119" s="137">
        <v>0.85</v>
      </c>
      <c r="E119" s="136">
        <v>1.4798500000000001</v>
      </c>
      <c r="F119" s="136">
        <v>2.125</v>
      </c>
      <c r="G119" s="56" t="s">
        <v>1697</v>
      </c>
      <c r="H119" s="71">
        <v>11527.945</v>
      </c>
    </row>
    <row r="120" spans="1:8" ht="15.75" x14ac:dyDescent="0.25">
      <c r="A120" s="346" t="s">
        <v>2032</v>
      </c>
      <c r="B120" s="55" t="s">
        <v>51</v>
      </c>
      <c r="C120" s="55"/>
      <c r="D120" s="138">
        <v>1.1399999999999999</v>
      </c>
      <c r="E120" s="136">
        <v>1.9847399999999999</v>
      </c>
      <c r="F120" s="136">
        <v>2.8499999999999996</v>
      </c>
      <c r="G120" s="56" t="s">
        <v>76</v>
      </c>
      <c r="H120" s="70">
        <v>13993.199999999999</v>
      </c>
    </row>
    <row r="121" spans="1:8" ht="15.75" x14ac:dyDescent="0.25">
      <c r="A121" s="340" t="s">
        <v>2033</v>
      </c>
      <c r="B121" s="57" t="s">
        <v>931</v>
      </c>
      <c r="C121" s="57"/>
      <c r="D121" s="137">
        <v>1.1200000000000001</v>
      </c>
      <c r="E121" s="136">
        <v>1.9499200000000003</v>
      </c>
      <c r="F121" s="136">
        <v>2.8000000000000003</v>
      </c>
      <c r="G121" s="56" t="s">
        <v>932</v>
      </c>
      <c r="H121" s="71">
        <v>13727.78</v>
      </c>
    </row>
    <row r="122" spans="1:8" ht="15.75" x14ac:dyDescent="0.25">
      <c r="A122" s="340" t="s">
        <v>2034</v>
      </c>
      <c r="B122" s="57" t="s">
        <v>1042</v>
      </c>
      <c r="C122" s="57"/>
      <c r="D122" s="137">
        <v>0.7</v>
      </c>
      <c r="E122" s="136">
        <v>1.2186999999999999</v>
      </c>
      <c r="F122" s="136">
        <v>1.75</v>
      </c>
      <c r="G122" s="56" t="s">
        <v>1043</v>
      </c>
      <c r="H122" s="71">
        <v>10531.125</v>
      </c>
    </row>
    <row r="123" spans="1:8" ht="15.75" x14ac:dyDescent="0.25">
      <c r="A123" s="340" t="s">
        <v>2035</v>
      </c>
      <c r="B123" s="57" t="s">
        <v>1044</v>
      </c>
      <c r="C123" s="57"/>
      <c r="D123" s="137">
        <v>0.69</v>
      </c>
      <c r="E123" s="136">
        <v>1.20129</v>
      </c>
      <c r="F123" s="136">
        <v>1.7249999999999999</v>
      </c>
      <c r="G123" s="56" t="s">
        <v>1045</v>
      </c>
      <c r="H123" s="71">
        <v>10370.470000000001</v>
      </c>
    </row>
    <row r="124" spans="1:8" ht="15.75" x14ac:dyDescent="0.25">
      <c r="A124" s="340" t="s">
        <v>2036</v>
      </c>
      <c r="B124" s="57" t="s">
        <v>1046</v>
      </c>
      <c r="C124" s="57"/>
      <c r="D124" s="137">
        <v>0.68</v>
      </c>
      <c r="E124" s="136">
        <v>1.1838800000000003</v>
      </c>
      <c r="F124" s="136">
        <v>1.7000000000000002</v>
      </c>
      <c r="G124" s="56" t="s">
        <v>1047</v>
      </c>
      <c r="H124" s="71">
        <v>10207.285000000002</v>
      </c>
    </row>
    <row r="125" spans="1:8" ht="15.75" x14ac:dyDescent="0.25">
      <c r="A125" s="340" t="s">
        <v>2037</v>
      </c>
      <c r="B125" s="57" t="s">
        <v>1146</v>
      </c>
      <c r="C125" s="57"/>
      <c r="D125" s="137">
        <v>0.86</v>
      </c>
      <c r="E125" s="136">
        <v>1.49726</v>
      </c>
      <c r="F125" s="136">
        <v>2.15</v>
      </c>
      <c r="G125" s="56" t="s">
        <v>1670</v>
      </c>
      <c r="H125" s="71">
        <v>17415.255000000001</v>
      </c>
    </row>
    <row r="126" spans="1:8" ht="15.75" x14ac:dyDescent="0.25">
      <c r="A126" s="340" t="s">
        <v>2038</v>
      </c>
      <c r="B126" s="57" t="s">
        <v>1164</v>
      </c>
      <c r="C126" s="57"/>
      <c r="D126" s="137">
        <v>0.82</v>
      </c>
      <c r="E126" s="136">
        <v>1.4276199999999999</v>
      </c>
      <c r="F126" s="136">
        <v>2.0499999999999998</v>
      </c>
      <c r="G126" s="56" t="s">
        <v>1668</v>
      </c>
      <c r="H126" s="71">
        <v>16538.61</v>
      </c>
    </row>
    <row r="127" spans="1:8" ht="15.75" x14ac:dyDescent="0.25">
      <c r="A127" s="340" t="s">
        <v>2039</v>
      </c>
      <c r="B127" s="57" t="s">
        <v>1162</v>
      </c>
      <c r="C127" s="57"/>
      <c r="D127" s="137">
        <v>0.79</v>
      </c>
      <c r="E127" s="136">
        <v>1.3753900000000001</v>
      </c>
      <c r="F127" s="136">
        <v>1.9750000000000001</v>
      </c>
      <c r="G127" s="56" t="s">
        <v>1699</v>
      </c>
      <c r="H127" s="71">
        <v>16222.36</v>
      </c>
    </row>
    <row r="128" spans="1:8" ht="15.75" x14ac:dyDescent="0.25">
      <c r="A128" s="340" t="s">
        <v>2040</v>
      </c>
      <c r="B128" s="57" t="s">
        <v>1159</v>
      </c>
      <c r="C128" s="57"/>
      <c r="D128" s="137">
        <v>0.78</v>
      </c>
      <c r="E128" s="136">
        <v>1.3579800000000002</v>
      </c>
      <c r="F128" s="136">
        <v>1.9500000000000002</v>
      </c>
      <c r="G128" s="56" t="s">
        <v>1673</v>
      </c>
      <c r="H128" s="71">
        <v>15670.82</v>
      </c>
    </row>
    <row r="129" spans="1:8" ht="15.75" x14ac:dyDescent="0.25">
      <c r="A129" s="340" t="s">
        <v>2042</v>
      </c>
      <c r="B129" s="57" t="s">
        <v>2041</v>
      </c>
      <c r="C129" s="57"/>
      <c r="D129" s="137"/>
      <c r="E129" s="136"/>
      <c r="F129" s="136"/>
      <c r="G129" s="56"/>
      <c r="H129" s="71">
        <v>15094.722962483831</v>
      </c>
    </row>
    <row r="130" spans="1:8" ht="15.75" x14ac:dyDescent="0.25">
      <c r="A130" s="340" t="s">
        <v>2043</v>
      </c>
      <c r="B130" s="57" t="s">
        <v>1147</v>
      </c>
      <c r="C130" s="57"/>
      <c r="D130" s="137">
        <v>1.1399999999999999</v>
      </c>
      <c r="E130" s="136">
        <v>1.9847399999999999</v>
      </c>
      <c r="F130" s="136">
        <v>2.8499999999999996</v>
      </c>
      <c r="G130" s="56" t="s">
        <v>76</v>
      </c>
      <c r="H130" s="71">
        <v>21617.584999999999</v>
      </c>
    </row>
    <row r="131" spans="1:8" ht="15.75" x14ac:dyDescent="0.25">
      <c r="A131" s="340" t="s">
        <v>2044</v>
      </c>
      <c r="B131" s="57" t="s">
        <v>1163</v>
      </c>
      <c r="C131" s="57"/>
      <c r="D131" s="137">
        <v>1.1200000000000001</v>
      </c>
      <c r="E131" s="136">
        <v>1.9499200000000003</v>
      </c>
      <c r="F131" s="136">
        <v>2.8000000000000003</v>
      </c>
      <c r="G131" s="56" t="s">
        <v>932</v>
      </c>
      <c r="H131" s="71">
        <v>21240.615000000002</v>
      </c>
    </row>
    <row r="132" spans="1:8" ht="15.75" x14ac:dyDescent="0.25">
      <c r="A132" s="340" t="s">
        <v>2045</v>
      </c>
      <c r="B132" s="57" t="s">
        <v>1166</v>
      </c>
      <c r="C132" s="57"/>
      <c r="D132" s="137">
        <v>1.08</v>
      </c>
      <c r="E132" s="136">
        <v>1.8802800000000002</v>
      </c>
      <c r="F132" s="136">
        <v>2.7</v>
      </c>
      <c r="G132" s="56" t="s">
        <v>77</v>
      </c>
      <c r="H132" s="71">
        <v>20481.615000000002</v>
      </c>
    </row>
    <row r="133" spans="1:8" ht="15.75" x14ac:dyDescent="0.25">
      <c r="A133" s="340" t="s">
        <v>2046</v>
      </c>
      <c r="B133" s="57" t="s">
        <v>1165</v>
      </c>
      <c r="C133" s="57"/>
      <c r="D133" s="137">
        <v>1.08</v>
      </c>
      <c r="E133" s="136">
        <v>1.8802800000000002</v>
      </c>
      <c r="F133" s="136">
        <v>2.7</v>
      </c>
      <c r="G133" s="56" t="s">
        <v>78</v>
      </c>
      <c r="H133" s="71">
        <v>20505.649999999998</v>
      </c>
    </row>
    <row r="134" spans="1:8" ht="15.75" x14ac:dyDescent="0.25">
      <c r="A134" s="340" t="s">
        <v>2048</v>
      </c>
      <c r="B134" s="57" t="s">
        <v>2047</v>
      </c>
      <c r="C134" s="57"/>
      <c r="D134" s="137"/>
      <c r="E134" s="136"/>
      <c r="F134" s="136"/>
      <c r="G134" s="56"/>
      <c r="H134" s="71">
        <v>20168.983943298968</v>
      </c>
    </row>
    <row r="135" spans="1:8" ht="15.75" x14ac:dyDescent="0.25">
      <c r="A135" s="340" t="s">
        <v>2050</v>
      </c>
      <c r="B135" s="57" t="s">
        <v>2049</v>
      </c>
      <c r="C135" s="57"/>
      <c r="D135" s="137"/>
      <c r="E135" s="136"/>
      <c r="F135" s="136"/>
      <c r="G135" s="56"/>
      <c r="H135" s="71">
        <v>18720.382886597938</v>
      </c>
    </row>
    <row r="136" spans="1:8" ht="15.75" x14ac:dyDescent="0.25">
      <c r="A136" s="340" t="s">
        <v>2051</v>
      </c>
      <c r="B136" s="57" t="s">
        <v>1187</v>
      </c>
      <c r="C136" s="57"/>
      <c r="D136" s="137">
        <v>0.86</v>
      </c>
      <c r="E136" s="136">
        <v>1.49726</v>
      </c>
      <c r="F136" s="136">
        <v>2.15</v>
      </c>
      <c r="G136" s="56" t="s">
        <v>1670</v>
      </c>
      <c r="H136" s="344">
        <f>H118*1.07</f>
        <v>12383.628950000002</v>
      </c>
    </row>
    <row r="137" spans="1:8" ht="15.75" x14ac:dyDescent="0.25">
      <c r="A137" s="340" t="s">
        <v>2052</v>
      </c>
      <c r="B137" s="57" t="s">
        <v>1246</v>
      </c>
      <c r="C137" s="57"/>
      <c r="D137" s="138">
        <v>0.85</v>
      </c>
      <c r="E137" s="136">
        <v>1.4798500000000001</v>
      </c>
      <c r="F137" s="136">
        <v>2.125</v>
      </c>
      <c r="G137" s="56" t="s">
        <v>1697</v>
      </c>
      <c r="H137" s="345">
        <f>H119*1.07</f>
        <v>12334.90115</v>
      </c>
    </row>
    <row r="138" spans="1:8" ht="15.75" x14ac:dyDescent="0.25">
      <c r="A138" s="340" t="s">
        <v>2053</v>
      </c>
      <c r="B138" s="57" t="s">
        <v>1188</v>
      </c>
      <c r="C138" s="57"/>
      <c r="D138" s="137">
        <v>1.1399999999999999</v>
      </c>
      <c r="E138" s="136">
        <v>1.9847399999999999</v>
      </c>
      <c r="F138" s="136">
        <v>2.8499999999999996</v>
      </c>
      <c r="G138" s="56" t="s">
        <v>76</v>
      </c>
      <c r="H138" s="344">
        <f>H120*1.07</f>
        <v>14972.724</v>
      </c>
    </row>
    <row r="139" spans="1:8" ht="15.75" x14ac:dyDescent="0.25">
      <c r="A139" s="340" t="s">
        <v>2055</v>
      </c>
      <c r="B139" s="57" t="s">
        <v>2054</v>
      </c>
      <c r="C139" s="57"/>
      <c r="D139" s="138"/>
      <c r="E139" s="136"/>
      <c r="F139" s="136"/>
      <c r="G139" s="56"/>
      <c r="H139" s="345">
        <f>H121*1.07</f>
        <v>14688.724600000001</v>
      </c>
    </row>
    <row r="140" spans="1:8" ht="15.75" x14ac:dyDescent="0.25">
      <c r="A140" s="340"/>
      <c r="B140" s="57" t="s">
        <v>1255</v>
      </c>
      <c r="C140" s="57"/>
      <c r="D140" s="137">
        <v>1.1399999999999999</v>
      </c>
      <c r="E140" s="136">
        <v>1.9847399999999999</v>
      </c>
      <c r="F140" s="136">
        <v>2.8499999999999996</v>
      </c>
      <c r="G140" s="56" t="s">
        <v>76</v>
      </c>
      <c r="H140" s="344">
        <f>H120*1.07</f>
        <v>14972.724</v>
      </c>
    </row>
    <row r="141" spans="1:8" ht="15.75" x14ac:dyDescent="0.25">
      <c r="A141" s="340" t="s">
        <v>2056</v>
      </c>
      <c r="B141" s="57" t="s">
        <v>1283</v>
      </c>
      <c r="C141" s="57"/>
      <c r="D141" s="137">
        <v>0.86</v>
      </c>
      <c r="E141" s="136">
        <v>1.49726</v>
      </c>
      <c r="F141" s="136">
        <v>2.15</v>
      </c>
      <c r="G141" s="56" t="s">
        <v>1670</v>
      </c>
      <c r="H141" s="344">
        <f>H118*1.1</f>
        <v>12730.833500000002</v>
      </c>
    </row>
    <row r="142" spans="1:8" ht="15.75" x14ac:dyDescent="0.25">
      <c r="A142" s="340" t="s">
        <v>2057</v>
      </c>
      <c r="B142" s="57" t="s">
        <v>1284</v>
      </c>
      <c r="C142" s="57"/>
      <c r="D142" s="137">
        <v>1.1399999999999999</v>
      </c>
      <c r="E142" s="136">
        <v>1.9847399999999999</v>
      </c>
      <c r="F142" s="136">
        <v>2.8499999999999996</v>
      </c>
      <c r="G142" s="56" t="s">
        <v>1285</v>
      </c>
      <c r="H142" s="344">
        <f>H120*1.1</f>
        <v>15392.52</v>
      </c>
    </row>
    <row r="143" spans="1:8" ht="15.75" x14ac:dyDescent="0.25">
      <c r="A143" s="340" t="s">
        <v>2059</v>
      </c>
      <c r="B143" s="57" t="s">
        <v>2058</v>
      </c>
      <c r="C143" s="57" t="s">
        <v>2059</v>
      </c>
      <c r="D143" s="137">
        <v>1.3660000000000001</v>
      </c>
      <c r="E143" s="136"/>
      <c r="F143" s="136"/>
      <c r="G143" s="56"/>
      <c r="H143" s="344">
        <f>H125/1.546*1.366*1.1</f>
        <v>16926.366211513588</v>
      </c>
    </row>
    <row r="144" spans="1:8" ht="15.75" x14ac:dyDescent="0.25">
      <c r="A144" s="340" t="s">
        <v>2061</v>
      </c>
      <c r="B144" s="57" t="s">
        <v>2060</v>
      </c>
      <c r="C144" s="57" t="s">
        <v>2061</v>
      </c>
      <c r="D144" s="137"/>
      <c r="E144" s="136"/>
      <c r="F144" s="136"/>
      <c r="G144" s="56"/>
      <c r="H144" s="344">
        <f>H130/1.94*1.78*1.1</f>
        <v>21818.160530927838</v>
      </c>
    </row>
    <row r="145" spans="1:8" ht="15.75" x14ac:dyDescent="0.25">
      <c r="A145" s="55"/>
      <c r="B145" s="347" t="s">
        <v>2062</v>
      </c>
      <c r="C145" s="55"/>
      <c r="D145" s="138"/>
      <c r="E145" s="136"/>
      <c r="F145" s="136"/>
      <c r="G145" s="56"/>
      <c r="H145" s="70"/>
    </row>
    <row r="146" spans="1:8" ht="15.75" x14ac:dyDescent="0.25">
      <c r="A146" s="55" t="s">
        <v>2063</v>
      </c>
      <c r="B146" s="55" t="s">
        <v>44</v>
      </c>
      <c r="C146" s="55">
        <v>5.8</v>
      </c>
      <c r="D146" s="138">
        <v>0.81499999999999995</v>
      </c>
      <c r="E146" s="136">
        <f t="shared" si="0"/>
        <v>1.4189149999999999</v>
      </c>
      <c r="F146" s="136">
        <f t="shared" si="1"/>
        <v>2.0374999999999996</v>
      </c>
      <c r="G146" s="56" t="s">
        <v>1669</v>
      </c>
      <c r="H146" s="70">
        <v>11242.055</v>
      </c>
    </row>
    <row r="147" spans="1:8" ht="15.75" x14ac:dyDescent="0.25">
      <c r="A147" s="55" t="s">
        <v>2064</v>
      </c>
      <c r="B147" s="55" t="s">
        <v>43</v>
      </c>
      <c r="C147" s="55"/>
      <c r="D147" s="138">
        <v>1.08</v>
      </c>
      <c r="E147" s="136">
        <f t="shared" si="0"/>
        <v>1.8802800000000002</v>
      </c>
      <c r="F147" s="136">
        <f t="shared" si="1"/>
        <v>2.7</v>
      </c>
      <c r="G147" s="56" t="s">
        <v>77</v>
      </c>
      <c r="H147" s="70">
        <v>14699.300000000001</v>
      </c>
    </row>
    <row r="148" spans="1:8" ht="15.75" x14ac:dyDescent="0.25">
      <c r="A148" s="55"/>
      <c r="B148" s="347" t="s">
        <v>2065</v>
      </c>
      <c r="C148" s="55"/>
      <c r="D148" s="138"/>
      <c r="E148" s="136"/>
      <c r="F148" s="136"/>
      <c r="G148" s="56"/>
      <c r="H148" s="70"/>
    </row>
    <row r="149" spans="1:8" ht="15.75" x14ac:dyDescent="0.25">
      <c r="A149" s="55" t="s">
        <v>2066</v>
      </c>
      <c r="B149" s="55" t="s">
        <v>52</v>
      </c>
      <c r="C149" s="55">
        <v>5.7</v>
      </c>
      <c r="D149" s="138">
        <v>0.82</v>
      </c>
      <c r="E149" s="136">
        <v>1.4276199999999999</v>
      </c>
      <c r="F149" s="136">
        <v>2.0499999999999998</v>
      </c>
      <c r="G149" s="56" t="s">
        <v>1668</v>
      </c>
      <c r="H149" s="70">
        <v>11100.375</v>
      </c>
    </row>
    <row r="150" spans="1:8" ht="15.75" x14ac:dyDescent="0.25">
      <c r="A150" s="57" t="s">
        <v>2067</v>
      </c>
      <c r="B150" s="57" t="s">
        <v>933</v>
      </c>
      <c r="C150" s="57"/>
      <c r="D150" s="137">
        <v>0.81</v>
      </c>
      <c r="E150" s="136">
        <v>1.4102100000000002</v>
      </c>
      <c r="F150" s="136">
        <v>2.0250000000000004</v>
      </c>
      <c r="G150" s="56" t="s">
        <v>1698</v>
      </c>
      <c r="H150" s="71">
        <v>11039.655000000001</v>
      </c>
    </row>
    <row r="151" spans="1:8" ht="15.75" x14ac:dyDescent="0.25">
      <c r="A151" s="57" t="s">
        <v>2068</v>
      </c>
      <c r="B151" s="57" t="s">
        <v>936</v>
      </c>
      <c r="C151" s="57"/>
      <c r="D151" s="137">
        <v>0.79</v>
      </c>
      <c r="E151" s="136">
        <v>1.3753900000000001</v>
      </c>
      <c r="F151" s="136">
        <v>1.9750000000000001</v>
      </c>
      <c r="G151" s="56" t="s">
        <v>1699</v>
      </c>
      <c r="H151" s="71">
        <v>10891.65</v>
      </c>
    </row>
    <row r="152" spans="1:8" ht="15.75" x14ac:dyDescent="0.25">
      <c r="A152" s="55" t="s">
        <v>2069</v>
      </c>
      <c r="B152" s="55" t="s">
        <v>53</v>
      </c>
      <c r="C152" s="55"/>
      <c r="D152" s="138">
        <v>1.08</v>
      </c>
      <c r="E152" s="136">
        <v>1.8802800000000002</v>
      </c>
      <c r="F152" s="136">
        <v>2.7</v>
      </c>
      <c r="G152" s="56" t="s">
        <v>78</v>
      </c>
      <c r="H152" s="70">
        <v>13497.550000000001</v>
      </c>
    </row>
    <row r="153" spans="1:8" ht="15.75" x14ac:dyDescent="0.25">
      <c r="A153" s="57" t="s">
        <v>2070</v>
      </c>
      <c r="B153" s="57" t="s">
        <v>934</v>
      </c>
      <c r="C153" s="57"/>
      <c r="D153" s="137">
        <v>1.07</v>
      </c>
      <c r="E153" s="136">
        <v>1.8628700000000002</v>
      </c>
      <c r="F153" s="136">
        <v>2.6750000000000003</v>
      </c>
      <c r="G153" s="56" t="s">
        <v>935</v>
      </c>
      <c r="H153" s="71">
        <v>13424.18</v>
      </c>
    </row>
    <row r="154" spans="1:8" ht="15.75" x14ac:dyDescent="0.25">
      <c r="A154" s="57" t="s">
        <v>2071</v>
      </c>
      <c r="B154" s="57" t="s">
        <v>937</v>
      </c>
      <c r="C154" s="57"/>
      <c r="D154" s="137">
        <v>1</v>
      </c>
      <c r="E154" s="136">
        <v>1.7410000000000001</v>
      </c>
      <c r="F154" s="136">
        <v>2.5</v>
      </c>
      <c r="G154" s="56" t="s">
        <v>938</v>
      </c>
      <c r="H154" s="71">
        <v>13204.07</v>
      </c>
    </row>
    <row r="155" spans="1:8" ht="15.75" x14ac:dyDescent="0.25">
      <c r="A155" s="57" t="s">
        <v>2072</v>
      </c>
      <c r="B155" s="57" t="s">
        <v>1048</v>
      </c>
      <c r="C155" s="57"/>
      <c r="D155" s="137">
        <v>0.66</v>
      </c>
      <c r="E155" s="136">
        <v>1.1490600000000002</v>
      </c>
      <c r="F155" s="136">
        <v>1.6500000000000001</v>
      </c>
      <c r="G155" s="56" t="s">
        <v>1049</v>
      </c>
      <c r="H155" s="71">
        <v>10103.555</v>
      </c>
    </row>
    <row r="156" spans="1:8" ht="15.75" x14ac:dyDescent="0.25">
      <c r="A156" s="57" t="s">
        <v>2073</v>
      </c>
      <c r="B156" s="57" t="s">
        <v>1050</v>
      </c>
      <c r="C156" s="57"/>
      <c r="D156" s="137">
        <v>0.7</v>
      </c>
      <c r="E156" s="136">
        <v>1.2186999999999999</v>
      </c>
      <c r="F156" s="136">
        <v>1.75</v>
      </c>
      <c r="G156" s="56" t="s">
        <v>1051</v>
      </c>
      <c r="H156" s="71">
        <v>9940.3700000000008</v>
      </c>
    </row>
    <row r="157" spans="1:8" ht="15.75" x14ac:dyDescent="0.25">
      <c r="A157" s="57" t="s">
        <v>2074</v>
      </c>
      <c r="B157" s="57" t="s">
        <v>1052</v>
      </c>
      <c r="C157" s="57"/>
      <c r="D157" s="137">
        <v>0.64</v>
      </c>
      <c r="E157" s="136">
        <v>1.1142400000000001</v>
      </c>
      <c r="F157" s="136">
        <v>1.6</v>
      </c>
      <c r="G157" s="56" t="s">
        <v>1053</v>
      </c>
      <c r="H157" s="71">
        <v>9775.92</v>
      </c>
    </row>
    <row r="158" spans="1:8" ht="15.75" x14ac:dyDescent="0.25">
      <c r="A158" s="57" t="s">
        <v>2075</v>
      </c>
      <c r="B158" s="57" t="s">
        <v>1189</v>
      </c>
      <c r="C158" s="57"/>
      <c r="D158" s="137">
        <v>0.82</v>
      </c>
      <c r="E158" s="136">
        <v>1.4276199999999999</v>
      </c>
      <c r="F158" s="136">
        <v>2.0499999999999998</v>
      </c>
      <c r="G158" s="56" t="s">
        <v>1668</v>
      </c>
      <c r="H158" s="344">
        <f>H149*1.07</f>
        <v>11877.401250000001</v>
      </c>
    </row>
    <row r="159" spans="1:8" ht="15.75" x14ac:dyDescent="0.25">
      <c r="A159" s="57" t="s">
        <v>2076</v>
      </c>
      <c r="B159" s="57" t="s">
        <v>1221</v>
      </c>
      <c r="C159" s="57"/>
      <c r="D159" s="137">
        <v>0.79</v>
      </c>
      <c r="E159" s="136">
        <v>1.3753900000000001</v>
      </c>
      <c r="F159" s="136">
        <v>1.9750000000000001</v>
      </c>
      <c r="G159" s="56" t="s">
        <v>1699</v>
      </c>
      <c r="H159" s="344">
        <f>H151*1.07</f>
        <v>11654.065500000001</v>
      </c>
    </row>
    <row r="160" spans="1:8" ht="15.75" x14ac:dyDescent="0.25">
      <c r="A160" s="57" t="s">
        <v>2069</v>
      </c>
      <c r="B160" s="57" t="s">
        <v>1190</v>
      </c>
      <c r="C160" s="57"/>
      <c r="D160" s="137">
        <v>1.08</v>
      </c>
      <c r="E160" s="136">
        <v>1.8802800000000002</v>
      </c>
      <c r="F160" s="136">
        <v>2.7</v>
      </c>
      <c r="G160" s="56" t="s">
        <v>78</v>
      </c>
      <c r="H160" s="344">
        <f>H152*1.07</f>
        <v>14442.378500000003</v>
      </c>
    </row>
    <row r="161" spans="1:8" ht="15.75" x14ac:dyDescent="0.25">
      <c r="A161" s="57" t="s">
        <v>2070</v>
      </c>
      <c r="B161" s="57" t="s">
        <v>1220</v>
      </c>
      <c r="C161" s="57"/>
      <c r="D161" s="137">
        <v>1</v>
      </c>
      <c r="E161" s="136">
        <v>1.7410000000000001</v>
      </c>
      <c r="F161" s="136">
        <v>2.5</v>
      </c>
      <c r="G161" s="56" t="s">
        <v>938</v>
      </c>
      <c r="H161" s="344">
        <f>H154*1.07</f>
        <v>14128.3549</v>
      </c>
    </row>
    <row r="162" spans="1:8" ht="15.75" x14ac:dyDescent="0.25">
      <c r="A162" s="57" t="s">
        <v>2077</v>
      </c>
      <c r="B162" s="57" t="s">
        <v>1256</v>
      </c>
      <c r="C162" s="57"/>
      <c r="D162" s="137">
        <v>0.82</v>
      </c>
      <c r="E162" s="136">
        <v>1.4276199999999999</v>
      </c>
      <c r="F162" s="136">
        <v>2.0499999999999998</v>
      </c>
      <c r="G162" s="56" t="s">
        <v>1668</v>
      </c>
      <c r="H162" s="344">
        <f>H149*1.07</f>
        <v>11877.401250000001</v>
      </c>
    </row>
    <row r="163" spans="1:8" ht="15.75" x14ac:dyDescent="0.25">
      <c r="A163" s="57" t="s">
        <v>2078</v>
      </c>
      <c r="B163" s="57" t="s">
        <v>1257</v>
      </c>
      <c r="C163" s="57"/>
      <c r="D163" s="137">
        <v>1.08</v>
      </c>
      <c r="E163" s="136">
        <v>1.8802800000000002</v>
      </c>
      <c r="F163" s="136">
        <v>2.7</v>
      </c>
      <c r="G163" s="56" t="s">
        <v>78</v>
      </c>
      <c r="H163" s="344">
        <f>H152*1.07</f>
        <v>14442.378500000003</v>
      </c>
    </row>
    <row r="164" spans="1:8" ht="15.75" x14ac:dyDescent="0.25">
      <c r="A164" s="57" t="s">
        <v>2079</v>
      </c>
      <c r="B164" s="57" t="s">
        <v>1286</v>
      </c>
      <c r="C164" s="57"/>
      <c r="D164" s="137">
        <v>0.82</v>
      </c>
      <c r="E164" s="136">
        <v>1.4276199999999999</v>
      </c>
      <c r="F164" s="136">
        <v>2.0499999999999998</v>
      </c>
      <c r="G164" s="56" t="s">
        <v>1668</v>
      </c>
      <c r="H164" s="344">
        <f>H149*1.1</f>
        <v>12210.4125</v>
      </c>
    </row>
    <row r="165" spans="1:8" ht="15.75" x14ac:dyDescent="0.25">
      <c r="A165" s="340" t="s">
        <v>2081</v>
      </c>
      <c r="B165" s="57" t="s">
        <v>2080</v>
      </c>
      <c r="C165" s="57"/>
      <c r="D165" s="137"/>
      <c r="E165" s="136"/>
      <c r="F165" s="136"/>
      <c r="G165" s="56"/>
      <c r="H165" s="344">
        <f>H152*1.1</f>
        <v>14847.305000000002</v>
      </c>
    </row>
    <row r="166" spans="1:8" ht="15.75" x14ac:dyDescent="0.25">
      <c r="A166" s="55"/>
      <c r="B166" s="347" t="s">
        <v>2082</v>
      </c>
      <c r="C166" s="55"/>
      <c r="D166" s="138"/>
      <c r="E166" s="136"/>
      <c r="F166" s="136"/>
      <c r="G166" s="56"/>
      <c r="H166" s="70"/>
    </row>
    <row r="167" spans="1:8" ht="15.75" x14ac:dyDescent="0.25">
      <c r="A167" s="55" t="s">
        <v>2083</v>
      </c>
      <c r="B167" s="55" t="s">
        <v>10</v>
      </c>
      <c r="C167" s="55"/>
      <c r="D167" s="138">
        <v>0.8</v>
      </c>
      <c r="E167" s="136">
        <f t="shared" si="0"/>
        <v>1.3928000000000003</v>
      </c>
      <c r="F167" s="136">
        <f t="shared" si="1"/>
        <v>2</v>
      </c>
      <c r="G167" s="56" t="s">
        <v>1667</v>
      </c>
      <c r="H167" s="70">
        <v>10687.985000000001</v>
      </c>
    </row>
    <row r="168" spans="1:8" ht="15.75" x14ac:dyDescent="0.25">
      <c r="A168" s="55" t="s">
        <v>2084</v>
      </c>
      <c r="B168" s="55" t="s">
        <v>9</v>
      </c>
      <c r="C168" s="55"/>
      <c r="D168" s="138">
        <v>1.04</v>
      </c>
      <c r="E168" s="136">
        <f t="shared" si="0"/>
        <v>1.8106400000000002</v>
      </c>
      <c r="F168" s="136">
        <f t="shared" si="1"/>
        <v>2.6</v>
      </c>
      <c r="G168" s="56" t="s">
        <v>79</v>
      </c>
      <c r="H168" s="70">
        <v>13320.45</v>
      </c>
    </row>
    <row r="169" spans="1:8" ht="15.75" x14ac:dyDescent="0.25">
      <c r="A169" s="57" t="s">
        <v>2085</v>
      </c>
      <c r="B169" s="57" t="s">
        <v>1013</v>
      </c>
      <c r="C169" s="57"/>
      <c r="D169" s="137">
        <v>0.78</v>
      </c>
      <c r="E169" s="136">
        <f>D169*1.741</f>
        <v>1.3579800000000002</v>
      </c>
      <c r="F169" s="136">
        <f>D169*2.5</f>
        <v>1.9500000000000002</v>
      </c>
      <c r="G169" s="56" t="s">
        <v>1699</v>
      </c>
      <c r="H169" s="71">
        <v>10467.875</v>
      </c>
    </row>
    <row r="170" spans="1:8" ht="15.75" x14ac:dyDescent="0.25">
      <c r="A170" s="57" t="s">
        <v>2086</v>
      </c>
      <c r="B170" s="57" t="s">
        <v>1219</v>
      </c>
      <c r="C170" s="57"/>
      <c r="D170" s="137">
        <v>0.79</v>
      </c>
      <c r="E170" s="136">
        <f>D170*1.741</f>
        <v>1.3753900000000001</v>
      </c>
      <c r="F170" s="136">
        <f>D170*2.5</f>
        <v>1.9750000000000001</v>
      </c>
      <c r="G170" s="56" t="s">
        <v>1699</v>
      </c>
      <c r="H170" s="344">
        <f>H169*1.07</f>
        <v>11200.626250000001</v>
      </c>
    </row>
    <row r="171" spans="1:8" ht="15.75" x14ac:dyDescent="0.25">
      <c r="A171" s="55"/>
      <c r="B171" s="347" t="s">
        <v>2087</v>
      </c>
      <c r="C171" s="55"/>
      <c r="D171" s="138"/>
      <c r="E171" s="136"/>
      <c r="F171" s="136"/>
      <c r="G171" s="56"/>
      <c r="H171" s="70"/>
    </row>
    <row r="172" spans="1:8" ht="15.75" x14ac:dyDescent="0.25">
      <c r="A172" s="55" t="s">
        <v>2088</v>
      </c>
      <c r="B172" s="55" t="s">
        <v>54</v>
      </c>
      <c r="C172" s="55"/>
      <c r="D172" s="138">
        <v>0.78</v>
      </c>
      <c r="E172" s="136">
        <v>1.3579800000000002</v>
      </c>
      <c r="F172" s="136">
        <v>1.9500000000000002</v>
      </c>
      <c r="G172" s="56" t="s">
        <v>1673</v>
      </c>
      <c r="H172" s="70">
        <v>9527.75</v>
      </c>
    </row>
    <row r="173" spans="1:8" ht="15.75" x14ac:dyDescent="0.25">
      <c r="A173" s="57" t="s">
        <v>2089</v>
      </c>
      <c r="B173" s="57" t="s">
        <v>939</v>
      </c>
      <c r="C173" s="57"/>
      <c r="D173" s="137">
        <v>0.77</v>
      </c>
      <c r="E173" s="136">
        <v>1.34057</v>
      </c>
      <c r="F173" s="136">
        <v>1.925</v>
      </c>
      <c r="G173" s="56" t="s">
        <v>1700</v>
      </c>
      <c r="H173" s="71">
        <v>9290.16</v>
      </c>
    </row>
    <row r="174" spans="1:8" ht="15.75" x14ac:dyDescent="0.25">
      <c r="A174" s="57" t="s">
        <v>2090</v>
      </c>
      <c r="B174" s="57" t="s">
        <v>942</v>
      </c>
      <c r="C174" s="57"/>
      <c r="D174" s="137">
        <v>0.75</v>
      </c>
      <c r="E174" s="136">
        <v>1.3057500000000002</v>
      </c>
      <c r="F174" s="136">
        <v>1.875</v>
      </c>
      <c r="G174" s="56" t="s">
        <v>1701</v>
      </c>
      <c r="H174" s="71">
        <v>9086.4950000000008</v>
      </c>
    </row>
    <row r="175" spans="1:8" ht="15.75" x14ac:dyDescent="0.25">
      <c r="A175" s="55" t="s">
        <v>2091</v>
      </c>
      <c r="B175" s="55" t="s">
        <v>55</v>
      </c>
      <c r="C175" s="55"/>
      <c r="D175" s="138">
        <v>1.03</v>
      </c>
      <c r="E175" s="136">
        <v>1.7932300000000001</v>
      </c>
      <c r="F175" s="136">
        <v>2.5750000000000002</v>
      </c>
      <c r="G175" s="56" t="s">
        <v>80</v>
      </c>
      <c r="H175" s="70">
        <v>13092.750000000002</v>
      </c>
    </row>
    <row r="176" spans="1:8" ht="15.75" x14ac:dyDescent="0.25">
      <c r="A176" s="57" t="s">
        <v>2092</v>
      </c>
      <c r="B176" s="57" t="s">
        <v>940</v>
      </c>
      <c r="C176" s="57"/>
      <c r="D176" s="137">
        <v>1.02</v>
      </c>
      <c r="E176" s="136">
        <v>1.7758200000000002</v>
      </c>
      <c r="F176" s="136">
        <v>2.5499999999999998</v>
      </c>
      <c r="G176" s="56" t="s">
        <v>1700</v>
      </c>
      <c r="H176" s="71">
        <v>12972.575000000001</v>
      </c>
    </row>
    <row r="177" spans="1:8" ht="15.75" x14ac:dyDescent="0.25">
      <c r="A177" s="57" t="s">
        <v>2093</v>
      </c>
      <c r="B177" s="57" t="s">
        <v>943</v>
      </c>
      <c r="C177" s="57"/>
      <c r="D177" s="137">
        <v>1.01</v>
      </c>
      <c r="E177" s="136">
        <v>1.75841</v>
      </c>
      <c r="F177" s="136">
        <v>2.5249999999999999</v>
      </c>
      <c r="G177" s="56" t="s">
        <v>944</v>
      </c>
      <c r="H177" s="71">
        <v>12896.674999999999</v>
      </c>
    </row>
    <row r="178" spans="1:8" ht="15.75" x14ac:dyDescent="0.25">
      <c r="A178" s="57" t="s">
        <v>2094</v>
      </c>
      <c r="B178" s="57" t="s">
        <v>1054</v>
      </c>
      <c r="C178" s="57"/>
      <c r="D178" s="137">
        <v>0.63</v>
      </c>
      <c r="E178" s="136">
        <v>1.09683</v>
      </c>
      <c r="F178" s="136">
        <v>1.575</v>
      </c>
      <c r="G178" s="56" t="s">
        <v>1055</v>
      </c>
      <c r="H178" s="71">
        <v>8521.0399999999991</v>
      </c>
    </row>
    <row r="179" spans="1:8" ht="15.75" x14ac:dyDescent="0.25">
      <c r="A179" s="57" t="s">
        <v>2095</v>
      </c>
      <c r="B179" s="57" t="s">
        <v>1056</v>
      </c>
      <c r="C179" s="57"/>
      <c r="D179" s="137">
        <v>0.62</v>
      </c>
      <c r="E179" s="136">
        <v>1.07942</v>
      </c>
      <c r="F179" s="136">
        <v>1.55</v>
      </c>
      <c r="G179" s="56" t="s">
        <v>1057</v>
      </c>
      <c r="H179" s="71">
        <v>8376.83</v>
      </c>
    </row>
    <row r="180" spans="1:8" ht="15.75" x14ac:dyDescent="0.25">
      <c r="A180" s="57" t="s">
        <v>2096</v>
      </c>
      <c r="B180" s="57" t="s">
        <v>1058</v>
      </c>
      <c r="C180" s="57"/>
      <c r="D180" s="137">
        <v>0.61</v>
      </c>
      <c r="E180" s="136">
        <v>1.0620100000000001</v>
      </c>
      <c r="F180" s="136">
        <v>1.5249999999999999</v>
      </c>
      <c r="G180" s="56" t="s">
        <v>1059</v>
      </c>
      <c r="H180" s="71">
        <v>8231.3549999999996</v>
      </c>
    </row>
    <row r="181" spans="1:8" ht="15.75" x14ac:dyDescent="0.25">
      <c r="A181" s="57" t="s">
        <v>2097</v>
      </c>
      <c r="B181" s="57" t="s">
        <v>1145</v>
      </c>
      <c r="C181" s="57"/>
      <c r="D181" s="137">
        <v>1.03</v>
      </c>
      <c r="E181" s="136">
        <v>1.7932300000000001</v>
      </c>
      <c r="F181" s="136">
        <v>2.5750000000000002</v>
      </c>
      <c r="G181" s="56" t="s">
        <v>80</v>
      </c>
      <c r="H181" s="71">
        <v>20174.22</v>
      </c>
    </row>
    <row r="182" spans="1:8" ht="15.75" x14ac:dyDescent="0.25">
      <c r="A182" s="340" t="s">
        <v>2098</v>
      </c>
      <c r="B182" s="57" t="s">
        <v>1169</v>
      </c>
      <c r="C182" s="57"/>
      <c r="D182" s="137">
        <v>1.02</v>
      </c>
      <c r="E182" s="136">
        <v>1.7758200000000002</v>
      </c>
      <c r="F182" s="136">
        <v>2.5499999999999998</v>
      </c>
      <c r="G182" s="56" t="s">
        <v>941</v>
      </c>
      <c r="H182" s="71">
        <v>19976.88</v>
      </c>
    </row>
    <row r="183" spans="1:8" ht="15.75" x14ac:dyDescent="0.25">
      <c r="A183" s="340" t="s">
        <v>2099</v>
      </c>
      <c r="B183" s="57" t="s">
        <v>1191</v>
      </c>
      <c r="C183" s="57"/>
      <c r="D183" s="137">
        <v>0.78</v>
      </c>
      <c r="E183" s="136">
        <v>1.3579800000000002</v>
      </c>
      <c r="F183" s="136">
        <v>1.9500000000000002</v>
      </c>
      <c r="G183" s="56" t="s">
        <v>1673</v>
      </c>
      <c r="H183" s="344">
        <f>H172*1.07</f>
        <v>10194.692500000001</v>
      </c>
    </row>
    <row r="184" spans="1:8" ht="15.75" x14ac:dyDescent="0.25">
      <c r="A184" s="340" t="s">
        <v>2101</v>
      </c>
      <c r="B184" s="57" t="s">
        <v>2100</v>
      </c>
      <c r="C184" s="57"/>
      <c r="D184" s="137"/>
      <c r="E184" s="136"/>
      <c r="F184" s="136"/>
      <c r="G184" s="56"/>
      <c r="H184" s="344">
        <f>H174*1.07</f>
        <v>9722.5496500000008</v>
      </c>
    </row>
    <row r="185" spans="1:8" ht="15.75" x14ac:dyDescent="0.25">
      <c r="A185" s="340" t="s">
        <v>2102</v>
      </c>
      <c r="B185" s="57" t="s">
        <v>1192</v>
      </c>
      <c r="C185" s="57"/>
      <c r="D185" s="137">
        <v>1.03</v>
      </c>
      <c r="E185" s="136">
        <v>1.7932300000000001</v>
      </c>
      <c r="F185" s="136">
        <v>2.5750000000000002</v>
      </c>
      <c r="G185" s="56" t="s">
        <v>80</v>
      </c>
      <c r="H185" s="344">
        <f>H175*1.07</f>
        <v>14009.242500000002</v>
      </c>
    </row>
    <row r="186" spans="1:8" ht="15.75" x14ac:dyDescent="0.25">
      <c r="A186" s="340" t="s">
        <v>2104</v>
      </c>
      <c r="B186" s="57" t="s">
        <v>2103</v>
      </c>
      <c r="C186" s="57"/>
      <c r="D186" s="137"/>
      <c r="E186" s="136"/>
      <c r="F186" s="136"/>
      <c r="G186" s="56"/>
      <c r="H186" s="344">
        <f>H177*1.07</f>
        <v>13799.44225</v>
      </c>
    </row>
    <row r="187" spans="1:8" ht="15.75" x14ac:dyDescent="0.25">
      <c r="A187" s="340" t="s">
        <v>2105</v>
      </c>
      <c r="B187" s="57" t="s">
        <v>1233</v>
      </c>
      <c r="C187" s="57"/>
      <c r="D187" s="137">
        <v>0.63</v>
      </c>
      <c r="E187" s="136">
        <v>1.09683</v>
      </c>
      <c r="F187" s="136">
        <v>1.575</v>
      </c>
      <c r="G187" s="56" t="s">
        <v>1055</v>
      </c>
      <c r="H187" s="344">
        <f>H178*1.07</f>
        <v>9117.5128000000004</v>
      </c>
    </row>
    <row r="188" spans="1:8" ht="15.75" x14ac:dyDescent="0.25">
      <c r="A188" s="340" t="s">
        <v>2106</v>
      </c>
      <c r="B188" s="57" t="s">
        <v>1258</v>
      </c>
      <c r="C188" s="57"/>
      <c r="D188" s="137">
        <v>0.78</v>
      </c>
      <c r="E188" s="136">
        <v>1.3579800000000002</v>
      </c>
      <c r="F188" s="136">
        <v>1.9500000000000002</v>
      </c>
      <c r="G188" s="56" t="s">
        <v>1673</v>
      </c>
      <c r="H188" s="344">
        <f>H172*1.07</f>
        <v>10194.692500000001</v>
      </c>
    </row>
    <row r="189" spans="1:8" ht="15.75" x14ac:dyDescent="0.25">
      <c r="A189" s="340" t="s">
        <v>2107</v>
      </c>
      <c r="B189" s="57" t="s">
        <v>1259</v>
      </c>
      <c r="C189" s="57"/>
      <c r="D189" s="137">
        <v>1.03</v>
      </c>
      <c r="E189" s="136">
        <v>1.7932300000000001</v>
      </c>
      <c r="F189" s="136">
        <v>2.5750000000000002</v>
      </c>
      <c r="G189" s="56" t="s">
        <v>80</v>
      </c>
      <c r="H189" s="344">
        <f>H175*1.07</f>
        <v>14009.242500000002</v>
      </c>
    </row>
    <row r="190" spans="1:8" ht="15.75" x14ac:dyDescent="0.25">
      <c r="A190" s="340" t="s">
        <v>2109</v>
      </c>
      <c r="B190" s="57" t="s">
        <v>2108</v>
      </c>
      <c r="C190" s="57"/>
      <c r="D190" s="137"/>
      <c r="E190" s="136"/>
      <c r="F190" s="136"/>
      <c r="G190" s="56"/>
      <c r="H190" s="344">
        <f>H180*1.1</f>
        <v>9054.4904999999999</v>
      </c>
    </row>
    <row r="191" spans="1:8" ht="15.75" x14ac:dyDescent="0.25">
      <c r="A191" s="340" t="s">
        <v>2110</v>
      </c>
      <c r="B191" s="57" t="s">
        <v>1287</v>
      </c>
      <c r="C191" s="57"/>
      <c r="D191" s="137">
        <v>1.03</v>
      </c>
      <c r="E191" s="136">
        <v>1.7932300000000001</v>
      </c>
      <c r="F191" s="136">
        <v>2.5750000000000002</v>
      </c>
      <c r="G191" s="56" t="s">
        <v>80</v>
      </c>
      <c r="H191" s="344">
        <f>H175*1.1</f>
        <v>14402.025000000003</v>
      </c>
    </row>
    <row r="192" spans="1:8" ht="15.75" x14ac:dyDescent="0.25">
      <c r="A192" s="57" t="s">
        <v>2111</v>
      </c>
      <c r="B192" s="57" t="s">
        <v>1288</v>
      </c>
      <c r="C192" s="57"/>
      <c r="D192" s="137">
        <v>0.78</v>
      </c>
      <c r="E192" s="136">
        <v>1.3579800000000002</v>
      </c>
      <c r="F192" s="136">
        <v>1.9500000000000002</v>
      </c>
      <c r="G192" s="56" t="s">
        <v>1673</v>
      </c>
      <c r="H192" s="344">
        <f>H172*1.1</f>
        <v>10480.525000000001</v>
      </c>
    </row>
    <row r="193" spans="1:8" ht="15.75" x14ac:dyDescent="0.25">
      <c r="A193" s="55"/>
      <c r="B193" s="347" t="s">
        <v>2112</v>
      </c>
      <c r="C193" s="55"/>
      <c r="D193" s="138"/>
      <c r="E193" s="136"/>
      <c r="F193" s="136"/>
      <c r="G193" s="56"/>
      <c r="H193" s="70"/>
    </row>
    <row r="194" spans="1:8" ht="15.75" x14ac:dyDescent="0.25">
      <c r="A194" s="55" t="s">
        <v>2113</v>
      </c>
      <c r="B194" s="55" t="s">
        <v>56</v>
      </c>
      <c r="C194" s="55"/>
      <c r="D194" s="138">
        <v>0.73</v>
      </c>
      <c r="E194" s="136">
        <v>1.2709300000000001</v>
      </c>
      <c r="F194" s="136">
        <v>1.825</v>
      </c>
      <c r="G194" s="56" t="s">
        <v>1666</v>
      </c>
      <c r="H194" s="70">
        <v>9117.1999999999989</v>
      </c>
    </row>
    <row r="195" spans="1:8" ht="15.75" x14ac:dyDescent="0.25">
      <c r="A195" s="57" t="s">
        <v>2114</v>
      </c>
      <c r="B195" s="57" t="s">
        <v>945</v>
      </c>
      <c r="C195" s="57"/>
      <c r="D195" s="137">
        <v>0.72</v>
      </c>
      <c r="E195" s="136">
        <v>1.25352</v>
      </c>
      <c r="F195" s="136">
        <v>1.7999999999999998</v>
      </c>
      <c r="G195" s="56" t="s">
        <v>1702</v>
      </c>
      <c r="H195" s="71">
        <v>8633.625</v>
      </c>
    </row>
    <row r="196" spans="1:8" ht="15.75" x14ac:dyDescent="0.25">
      <c r="A196" s="57" t="s">
        <v>2115</v>
      </c>
      <c r="B196" s="57" t="s">
        <v>948</v>
      </c>
      <c r="C196" s="57"/>
      <c r="D196" s="137">
        <v>0.7</v>
      </c>
      <c r="E196" s="136">
        <v>1.2186999999999999</v>
      </c>
      <c r="F196" s="136">
        <v>1.75</v>
      </c>
      <c r="G196" s="56" t="s">
        <v>1703</v>
      </c>
      <c r="H196" s="71">
        <v>8437.5500000000011</v>
      </c>
    </row>
    <row r="197" spans="1:8" ht="15.75" x14ac:dyDescent="0.25">
      <c r="A197" s="55" t="s">
        <v>2116</v>
      </c>
      <c r="B197" s="55" t="s">
        <v>57</v>
      </c>
      <c r="C197" s="55"/>
      <c r="D197" s="138">
        <v>0.97</v>
      </c>
      <c r="E197" s="136">
        <v>1.6887700000000001</v>
      </c>
      <c r="F197" s="136">
        <v>2.4249999999999998</v>
      </c>
      <c r="G197" s="56" t="s">
        <v>81</v>
      </c>
      <c r="H197" s="70">
        <v>11492.525</v>
      </c>
    </row>
    <row r="198" spans="1:8" ht="15.75" x14ac:dyDescent="0.25">
      <c r="A198" s="57" t="s">
        <v>2117</v>
      </c>
      <c r="B198" s="57" t="s">
        <v>946</v>
      </c>
      <c r="C198" s="57"/>
      <c r="D198" s="137">
        <v>0.95</v>
      </c>
      <c r="E198" s="136">
        <v>1.65395</v>
      </c>
      <c r="F198" s="136">
        <v>2.375</v>
      </c>
      <c r="G198" s="56" t="s">
        <v>947</v>
      </c>
      <c r="H198" s="71">
        <v>11438.13</v>
      </c>
    </row>
    <row r="199" spans="1:8" ht="15.75" x14ac:dyDescent="0.25">
      <c r="A199" s="57" t="s">
        <v>2118</v>
      </c>
      <c r="B199" s="57" t="s">
        <v>949</v>
      </c>
      <c r="C199" s="57"/>
      <c r="D199" s="137">
        <v>0.94</v>
      </c>
      <c r="E199" s="136">
        <v>1.6365400000000001</v>
      </c>
      <c r="F199" s="136">
        <v>2.3499999999999996</v>
      </c>
      <c r="G199" s="56" t="s">
        <v>950</v>
      </c>
      <c r="H199" s="71">
        <v>11159.83</v>
      </c>
    </row>
    <row r="200" spans="1:8" ht="15.75" x14ac:dyDescent="0.25">
      <c r="A200" s="57" t="s">
        <v>2119</v>
      </c>
      <c r="B200" s="57" t="s">
        <v>1060</v>
      </c>
      <c r="C200" s="57"/>
      <c r="D200" s="137">
        <v>0.61</v>
      </c>
      <c r="E200" s="136">
        <v>1.0620100000000001</v>
      </c>
      <c r="F200" s="136">
        <v>1.5249999999999999</v>
      </c>
      <c r="G200" s="56" t="s">
        <v>1061</v>
      </c>
      <c r="H200" s="71">
        <v>7969.5</v>
      </c>
    </row>
    <row r="201" spans="1:8" ht="15.75" x14ac:dyDescent="0.25">
      <c r="A201" s="57" t="s">
        <v>2120</v>
      </c>
      <c r="B201" s="57" t="s">
        <v>1062</v>
      </c>
      <c r="C201" s="57"/>
      <c r="D201" s="137">
        <v>0.6</v>
      </c>
      <c r="E201" s="136">
        <v>1.0446</v>
      </c>
      <c r="F201" s="136">
        <v>1.5</v>
      </c>
      <c r="G201" s="56" t="s">
        <v>1063</v>
      </c>
      <c r="H201" s="71">
        <v>7817.7000000000007</v>
      </c>
    </row>
    <row r="202" spans="1:8" ht="15.75" x14ac:dyDescent="0.25">
      <c r="A202" s="57" t="s">
        <v>2121</v>
      </c>
      <c r="B202" s="57" t="s">
        <v>1064</v>
      </c>
      <c r="C202" s="57"/>
      <c r="D202" s="137">
        <v>0.59</v>
      </c>
      <c r="E202" s="136">
        <v>1.02719</v>
      </c>
      <c r="F202" s="136">
        <v>1.4749999999999999</v>
      </c>
      <c r="G202" s="56" t="s">
        <v>1065</v>
      </c>
      <c r="H202" s="71">
        <v>7682.3449999999993</v>
      </c>
    </row>
    <row r="203" spans="1:8" ht="15.75" x14ac:dyDescent="0.25">
      <c r="A203" s="57" t="s">
        <v>2122</v>
      </c>
      <c r="B203" s="57" t="s">
        <v>1148</v>
      </c>
      <c r="C203" s="57"/>
      <c r="D203" s="137">
        <v>0.97</v>
      </c>
      <c r="E203" s="136">
        <v>1.6887700000000001</v>
      </c>
      <c r="F203" s="136">
        <v>2.4249999999999998</v>
      </c>
      <c r="G203" s="56" t="s">
        <v>81</v>
      </c>
      <c r="H203" s="71">
        <v>19420.28</v>
      </c>
    </row>
    <row r="204" spans="1:8" ht="15.75" x14ac:dyDescent="0.25">
      <c r="A204" s="57" t="s">
        <v>2123</v>
      </c>
      <c r="B204" s="57" t="s">
        <v>1170</v>
      </c>
      <c r="C204" s="57"/>
      <c r="D204" s="137">
        <v>0.95</v>
      </c>
      <c r="E204" s="136">
        <v>1.65395</v>
      </c>
      <c r="F204" s="136">
        <v>2.375</v>
      </c>
      <c r="G204" s="56" t="s">
        <v>81</v>
      </c>
      <c r="H204" s="71">
        <v>19019.274999999998</v>
      </c>
    </row>
    <row r="205" spans="1:8" ht="15.75" x14ac:dyDescent="0.25">
      <c r="A205" s="340" t="s">
        <v>2124</v>
      </c>
      <c r="B205" s="57" t="s">
        <v>1149</v>
      </c>
      <c r="C205" s="57"/>
      <c r="D205" s="137">
        <v>0.73</v>
      </c>
      <c r="E205" s="136">
        <v>1.2709300000000001</v>
      </c>
      <c r="F205" s="136">
        <v>1.825</v>
      </c>
      <c r="G205" s="56" t="s">
        <v>1666</v>
      </c>
      <c r="H205" s="71">
        <v>15556.97</v>
      </c>
    </row>
    <row r="206" spans="1:8" ht="15.75" x14ac:dyDescent="0.25">
      <c r="A206" s="340" t="s">
        <v>2126</v>
      </c>
      <c r="B206" s="57" t="s">
        <v>2125</v>
      </c>
      <c r="C206" s="57"/>
      <c r="D206" s="137"/>
      <c r="E206" s="136"/>
      <c r="F206" s="136"/>
      <c r="G206" s="56"/>
      <c r="H206" s="71">
        <v>14990.403566009103</v>
      </c>
    </row>
    <row r="207" spans="1:8" ht="15.75" x14ac:dyDescent="0.25">
      <c r="A207" s="340" t="s">
        <v>2127</v>
      </c>
      <c r="B207" s="57" t="s">
        <v>1193</v>
      </c>
      <c r="C207" s="57"/>
      <c r="D207" s="137">
        <v>0.73</v>
      </c>
      <c r="E207" s="136">
        <v>1.2709300000000001</v>
      </c>
      <c r="F207" s="136">
        <v>1.825</v>
      </c>
      <c r="G207" s="56" t="s">
        <v>1666</v>
      </c>
      <c r="H207" s="344">
        <f>H194*1.07</f>
        <v>9755.4039999999986</v>
      </c>
    </row>
    <row r="208" spans="1:8" ht="15.75" x14ac:dyDescent="0.25">
      <c r="A208" s="340" t="s">
        <v>2129</v>
      </c>
      <c r="B208" s="57" t="s">
        <v>2128</v>
      </c>
      <c r="C208" s="57"/>
      <c r="D208" s="137"/>
      <c r="E208" s="136"/>
      <c r="F208" s="136"/>
      <c r="G208" s="56"/>
      <c r="H208" s="344">
        <f>H196*1.07</f>
        <v>9028.1785000000018</v>
      </c>
    </row>
    <row r="209" spans="1:8" ht="15.75" x14ac:dyDescent="0.25">
      <c r="A209" s="340" t="s">
        <v>2130</v>
      </c>
      <c r="B209" s="57" t="s">
        <v>1194</v>
      </c>
      <c r="C209" s="57"/>
      <c r="D209" s="137">
        <v>0.97</v>
      </c>
      <c r="E209" s="136">
        <v>1.6887700000000001</v>
      </c>
      <c r="F209" s="136">
        <v>2.4249999999999998</v>
      </c>
      <c r="G209" s="56" t="s">
        <v>81</v>
      </c>
      <c r="H209" s="344">
        <f>H197*1.07</f>
        <v>12297.001749999999</v>
      </c>
    </row>
    <row r="210" spans="1:8" ht="15.75" x14ac:dyDescent="0.25">
      <c r="A210" s="340" t="s">
        <v>2132</v>
      </c>
      <c r="B210" s="57" t="s">
        <v>2131</v>
      </c>
      <c r="C210" s="57"/>
      <c r="D210" s="137"/>
      <c r="E210" s="136"/>
      <c r="F210" s="136"/>
      <c r="G210" s="56"/>
      <c r="H210" s="344">
        <f>H199*1.07</f>
        <v>11941.018100000001</v>
      </c>
    </row>
    <row r="211" spans="1:8" ht="15.75" x14ac:dyDescent="0.25">
      <c r="A211" s="340" t="s">
        <v>2133</v>
      </c>
      <c r="B211" s="57" t="s">
        <v>1260</v>
      </c>
      <c r="C211" s="57"/>
      <c r="D211" s="137">
        <v>0.73</v>
      </c>
      <c r="E211" s="136">
        <v>1.2709300000000001</v>
      </c>
      <c r="F211" s="136">
        <v>1.825</v>
      </c>
      <c r="G211" s="56" t="s">
        <v>1666</v>
      </c>
      <c r="H211" s="344">
        <f>H194*1.07</f>
        <v>9755.4039999999986</v>
      </c>
    </row>
    <row r="212" spans="1:8" ht="15.75" x14ac:dyDescent="0.25">
      <c r="A212" s="57" t="s">
        <v>2134</v>
      </c>
      <c r="B212" s="57" t="s">
        <v>1261</v>
      </c>
      <c r="C212" s="57"/>
      <c r="D212" s="137">
        <v>0.97</v>
      </c>
      <c r="E212" s="136">
        <v>1.6887700000000001</v>
      </c>
      <c r="F212" s="136">
        <v>2.4249999999999998</v>
      </c>
      <c r="G212" s="56" t="s">
        <v>81</v>
      </c>
      <c r="H212" s="344">
        <f>H197*1.07</f>
        <v>12297.001749999999</v>
      </c>
    </row>
    <row r="213" spans="1:8" ht="15.75" x14ac:dyDescent="0.25">
      <c r="A213" s="55"/>
      <c r="B213" s="347" t="s">
        <v>2135</v>
      </c>
      <c r="C213" s="55"/>
      <c r="D213" s="138"/>
      <c r="E213" s="136"/>
      <c r="F213" s="136"/>
      <c r="G213" s="56"/>
      <c r="H213" s="70"/>
    </row>
    <row r="214" spans="1:8" ht="15.75" x14ac:dyDescent="0.25">
      <c r="A214" s="55" t="s">
        <v>2136</v>
      </c>
      <c r="B214" s="55" t="s">
        <v>58</v>
      </c>
      <c r="C214" s="55"/>
      <c r="D214" s="138">
        <v>0.69</v>
      </c>
      <c r="E214" s="136">
        <v>1.20129</v>
      </c>
      <c r="F214" s="136">
        <v>1.7249999999999999</v>
      </c>
      <c r="G214" s="56" t="s">
        <v>1674</v>
      </c>
      <c r="H214" s="70">
        <v>8163.85</v>
      </c>
    </row>
    <row r="215" spans="1:8" ht="15.75" x14ac:dyDescent="0.25">
      <c r="A215" s="57" t="s">
        <v>2137</v>
      </c>
      <c r="B215" s="57" t="s">
        <v>951</v>
      </c>
      <c r="C215" s="57"/>
      <c r="D215" s="137">
        <v>0.68</v>
      </c>
      <c r="E215" s="136">
        <v>1.1838800000000003</v>
      </c>
      <c r="F215" s="136">
        <v>1.7000000000000002</v>
      </c>
      <c r="G215" s="56" t="s">
        <v>1704</v>
      </c>
      <c r="H215" s="71">
        <v>7904.9849999999997</v>
      </c>
    </row>
    <row r="216" spans="1:8" ht="15.75" x14ac:dyDescent="0.25">
      <c r="A216" s="57" t="s">
        <v>2138</v>
      </c>
      <c r="B216" s="57" t="s">
        <v>954</v>
      </c>
      <c r="C216" s="57"/>
      <c r="D216" s="137">
        <v>0.66</v>
      </c>
      <c r="E216" s="136">
        <v>1.1490600000000002</v>
      </c>
      <c r="F216" s="136">
        <v>1.6500000000000001</v>
      </c>
      <c r="G216" s="56" t="s">
        <v>1720</v>
      </c>
      <c r="H216" s="71">
        <v>7774.69</v>
      </c>
    </row>
    <row r="217" spans="1:8" ht="15.75" x14ac:dyDescent="0.25">
      <c r="A217" s="57" t="s">
        <v>2139</v>
      </c>
      <c r="B217" s="57" t="s">
        <v>957</v>
      </c>
      <c r="C217" s="57"/>
      <c r="D217" s="137">
        <v>0.64</v>
      </c>
      <c r="E217" s="136">
        <v>1.1142400000000001</v>
      </c>
      <c r="F217" s="136">
        <v>1.6</v>
      </c>
      <c r="G217" s="56" t="s">
        <v>1719</v>
      </c>
      <c r="H217" s="71">
        <v>7610.24</v>
      </c>
    </row>
    <row r="218" spans="1:8" ht="15.75" x14ac:dyDescent="0.25">
      <c r="A218" s="57" t="s">
        <v>2140</v>
      </c>
      <c r="B218" s="57" t="s">
        <v>960</v>
      </c>
      <c r="C218" s="57"/>
      <c r="D218" s="137">
        <v>0.63</v>
      </c>
      <c r="E218" s="136">
        <v>1.09683</v>
      </c>
      <c r="F218" s="136">
        <v>1.575</v>
      </c>
      <c r="G218" s="56" t="s">
        <v>1718</v>
      </c>
      <c r="H218" s="71">
        <v>7448.32</v>
      </c>
    </row>
    <row r="219" spans="1:8" ht="15.75" x14ac:dyDescent="0.25">
      <c r="A219" s="57" t="s">
        <v>2141</v>
      </c>
      <c r="B219" s="57" t="s">
        <v>963</v>
      </c>
      <c r="C219" s="57"/>
      <c r="D219" s="137">
        <v>0.63</v>
      </c>
      <c r="E219" s="136">
        <v>1.09683</v>
      </c>
      <c r="F219" s="136">
        <v>1.575</v>
      </c>
      <c r="G219" s="56" t="s">
        <v>1705</v>
      </c>
      <c r="H219" s="71">
        <v>7318.0250000000005</v>
      </c>
    </row>
    <row r="220" spans="1:8" ht="15.75" x14ac:dyDescent="0.25">
      <c r="A220" s="55" t="s">
        <v>2142</v>
      </c>
      <c r="B220" s="55" t="s">
        <v>59</v>
      </c>
      <c r="C220" s="55"/>
      <c r="D220" s="138">
        <v>0.92</v>
      </c>
      <c r="E220" s="136">
        <v>1.6017200000000003</v>
      </c>
      <c r="F220" s="136">
        <v>2.3000000000000003</v>
      </c>
      <c r="G220" s="56" t="s">
        <v>82</v>
      </c>
      <c r="H220" s="70">
        <v>10736.055</v>
      </c>
    </row>
    <row r="221" spans="1:8" ht="15.75" x14ac:dyDescent="0.25">
      <c r="A221" s="57" t="s">
        <v>2143</v>
      </c>
      <c r="B221" s="57" t="s">
        <v>952</v>
      </c>
      <c r="C221" s="57"/>
      <c r="D221" s="137">
        <v>0.9</v>
      </c>
      <c r="E221" s="136">
        <v>1.5669000000000002</v>
      </c>
      <c r="F221" s="136">
        <v>2.25</v>
      </c>
      <c r="G221" s="56" t="s">
        <v>953</v>
      </c>
      <c r="H221" s="71">
        <v>10591.845000000001</v>
      </c>
    </row>
    <row r="222" spans="1:8" ht="15.75" x14ac:dyDescent="0.25">
      <c r="A222" s="57" t="s">
        <v>2144</v>
      </c>
      <c r="B222" s="57" t="s">
        <v>955</v>
      </c>
      <c r="C222" s="57"/>
      <c r="D222" s="137">
        <v>0.88</v>
      </c>
      <c r="E222" s="136">
        <v>1.5320800000000001</v>
      </c>
      <c r="F222" s="136">
        <v>2.2000000000000002</v>
      </c>
      <c r="G222" s="56" t="s">
        <v>956</v>
      </c>
      <c r="H222" s="71">
        <v>10314.810000000001</v>
      </c>
    </row>
    <row r="223" spans="1:8" ht="15.75" x14ac:dyDescent="0.25">
      <c r="A223" s="57" t="s">
        <v>2145</v>
      </c>
      <c r="B223" s="57" t="s">
        <v>958</v>
      </c>
      <c r="C223" s="57"/>
      <c r="D223" s="137">
        <v>0.85</v>
      </c>
      <c r="E223" s="136">
        <v>1.4798500000000001</v>
      </c>
      <c r="F223" s="136">
        <v>2.125</v>
      </c>
      <c r="G223" s="56" t="s">
        <v>959</v>
      </c>
      <c r="H223" s="71">
        <v>10092.17</v>
      </c>
    </row>
    <row r="224" spans="1:8" ht="15.75" x14ac:dyDescent="0.25">
      <c r="A224" s="57"/>
      <c r="B224" s="57" t="s">
        <v>1014</v>
      </c>
      <c r="C224" s="57"/>
      <c r="D224" s="137">
        <v>0.85</v>
      </c>
      <c r="E224" s="136">
        <v>1.4798500000000001</v>
      </c>
      <c r="F224" s="136">
        <v>2.125</v>
      </c>
      <c r="G224" s="56" t="s">
        <v>1015</v>
      </c>
      <c r="H224" s="71">
        <v>10092.17</v>
      </c>
    </row>
    <row r="225" spans="1:8" ht="15.75" x14ac:dyDescent="0.25">
      <c r="A225" s="57" t="s">
        <v>2146</v>
      </c>
      <c r="B225" s="57" t="s">
        <v>961</v>
      </c>
      <c r="C225" s="57"/>
      <c r="D225" s="137">
        <v>0.85</v>
      </c>
      <c r="E225" s="136">
        <v>1.4798500000000001</v>
      </c>
      <c r="F225" s="136">
        <v>2.125</v>
      </c>
      <c r="G225" s="56" t="s">
        <v>962</v>
      </c>
      <c r="H225" s="71">
        <v>9969.4650000000001</v>
      </c>
    </row>
    <row r="226" spans="1:8" ht="15.75" x14ac:dyDescent="0.25">
      <c r="A226" s="57" t="s">
        <v>2147</v>
      </c>
      <c r="B226" s="57" t="s">
        <v>964</v>
      </c>
      <c r="C226" s="57"/>
      <c r="D226" s="137">
        <v>0.83</v>
      </c>
      <c r="E226" s="136">
        <v>1.44503</v>
      </c>
      <c r="F226" s="136">
        <v>2.0749999999999997</v>
      </c>
      <c r="G226" s="56" t="s">
        <v>965</v>
      </c>
      <c r="H226" s="71">
        <v>9692.43</v>
      </c>
    </row>
    <row r="227" spans="1:8" ht="15.75" x14ac:dyDescent="0.25">
      <c r="A227" s="57" t="s">
        <v>2148</v>
      </c>
      <c r="B227" s="57" t="s">
        <v>1066</v>
      </c>
      <c r="C227" s="57"/>
      <c r="D227" s="137">
        <v>0.56000000000000005</v>
      </c>
      <c r="E227" s="136">
        <v>0.97496000000000016</v>
      </c>
      <c r="F227" s="136">
        <v>1.4000000000000001</v>
      </c>
      <c r="G227" s="56" t="s">
        <v>1067</v>
      </c>
      <c r="H227" s="71">
        <v>7347.12</v>
      </c>
    </row>
    <row r="228" spans="1:8" ht="15.75" x14ac:dyDescent="0.25">
      <c r="A228" s="57" t="s">
        <v>2149</v>
      </c>
      <c r="B228" s="57" t="s">
        <v>1068</v>
      </c>
      <c r="C228" s="57"/>
      <c r="D228" s="137">
        <v>0.55000000000000004</v>
      </c>
      <c r="E228" s="136">
        <v>0.95755000000000012</v>
      </c>
      <c r="F228" s="136">
        <v>1.375</v>
      </c>
      <c r="G228" s="56" t="s">
        <v>1069</v>
      </c>
      <c r="H228" s="71">
        <v>7134.6</v>
      </c>
    </row>
    <row r="229" spans="1:8" ht="15.75" x14ac:dyDescent="0.25">
      <c r="A229" s="57" t="s">
        <v>2150</v>
      </c>
      <c r="B229" s="57" t="s">
        <v>1070</v>
      </c>
      <c r="C229" s="57"/>
      <c r="D229" s="137">
        <v>0.54</v>
      </c>
      <c r="E229" s="136">
        <v>0.94014000000000009</v>
      </c>
      <c r="F229" s="136">
        <v>1.35</v>
      </c>
      <c r="G229" s="56" t="s">
        <v>1071</v>
      </c>
      <c r="H229" s="71">
        <v>7065.0250000000005</v>
      </c>
    </row>
    <row r="230" spans="1:8" ht="15.75" x14ac:dyDescent="0.25">
      <c r="A230" s="57" t="s">
        <v>2151</v>
      </c>
      <c r="B230" s="57" t="s">
        <v>1072</v>
      </c>
      <c r="C230" s="57"/>
      <c r="D230" s="137">
        <v>0.53</v>
      </c>
      <c r="E230" s="136">
        <v>0.92273000000000005</v>
      </c>
      <c r="F230" s="136">
        <v>1.3250000000000002</v>
      </c>
      <c r="G230" s="56" t="s">
        <v>1073</v>
      </c>
      <c r="H230" s="71">
        <v>6995.4500000000007</v>
      </c>
    </row>
    <row r="231" spans="1:8" ht="15.75" x14ac:dyDescent="0.25">
      <c r="A231" s="57" t="s">
        <v>2152</v>
      </c>
      <c r="B231" s="57" t="s">
        <v>1074</v>
      </c>
      <c r="C231" s="57"/>
      <c r="D231" s="137">
        <v>0.51</v>
      </c>
      <c r="E231" s="136">
        <v>0.88791000000000009</v>
      </c>
      <c r="F231" s="136">
        <v>1.2749999999999999</v>
      </c>
      <c r="G231" s="56" t="s">
        <v>1075</v>
      </c>
      <c r="H231" s="71">
        <v>6782.93</v>
      </c>
    </row>
    <row r="232" spans="1:8" ht="15.75" x14ac:dyDescent="0.25">
      <c r="A232" s="57" t="s">
        <v>2153</v>
      </c>
      <c r="B232" s="57" t="s">
        <v>1076</v>
      </c>
      <c r="C232" s="57"/>
      <c r="D232" s="137">
        <v>0.5</v>
      </c>
      <c r="E232" s="136">
        <v>0.87050000000000005</v>
      </c>
      <c r="F232" s="136">
        <v>1.25</v>
      </c>
      <c r="G232" s="56" t="s">
        <v>1077</v>
      </c>
      <c r="H232" s="71">
        <v>6712.09</v>
      </c>
    </row>
    <row r="233" spans="1:8" ht="15.75" x14ac:dyDescent="0.25">
      <c r="A233" s="57" t="s">
        <v>2154</v>
      </c>
      <c r="B233" s="57" t="s">
        <v>1154</v>
      </c>
      <c r="C233" s="57"/>
      <c r="D233" s="137">
        <v>0.92</v>
      </c>
      <c r="E233" s="136">
        <v>1.6017200000000003</v>
      </c>
      <c r="F233" s="136">
        <v>2.3000000000000003</v>
      </c>
      <c r="G233" s="56" t="s">
        <v>82</v>
      </c>
      <c r="H233" s="71">
        <v>18738.445</v>
      </c>
    </row>
    <row r="234" spans="1:8" ht="15.75" x14ac:dyDescent="0.25">
      <c r="A234" s="57" t="s">
        <v>2155</v>
      </c>
      <c r="B234" s="57" t="s">
        <v>1171</v>
      </c>
      <c r="C234" s="57"/>
      <c r="D234" s="137">
        <v>0.9</v>
      </c>
      <c r="E234" s="136">
        <v>1.5669000000000002</v>
      </c>
      <c r="F234" s="136">
        <v>2.25</v>
      </c>
      <c r="G234" s="56" t="s">
        <v>953</v>
      </c>
      <c r="H234" s="71">
        <v>18329.850000000002</v>
      </c>
    </row>
    <row r="235" spans="1:8" ht="15.75" x14ac:dyDescent="0.25">
      <c r="A235" s="57" t="s">
        <v>2156</v>
      </c>
      <c r="B235" s="57" t="s">
        <v>1181</v>
      </c>
      <c r="C235" s="57"/>
      <c r="D235" s="137">
        <v>0.88</v>
      </c>
      <c r="E235" s="136">
        <v>1.5320800000000001</v>
      </c>
      <c r="F235" s="136">
        <v>2.2000000000000002</v>
      </c>
      <c r="G235" s="56" t="s">
        <v>956</v>
      </c>
      <c r="H235" s="71">
        <v>18002.215</v>
      </c>
    </row>
    <row r="236" spans="1:8" ht="15.75" x14ac:dyDescent="0.25">
      <c r="A236" s="57" t="s">
        <v>2157</v>
      </c>
      <c r="B236" s="57" t="s">
        <v>1179</v>
      </c>
      <c r="C236" s="57"/>
      <c r="D236" s="137">
        <v>0.86</v>
      </c>
      <c r="E236" s="136">
        <v>1.49726</v>
      </c>
      <c r="F236" s="136">
        <v>2.15</v>
      </c>
      <c r="G236" s="56" t="s">
        <v>83</v>
      </c>
      <c r="H236" s="71">
        <v>17515.189999999999</v>
      </c>
    </row>
    <row r="237" spans="1:8" ht="15.75" x14ac:dyDescent="0.25">
      <c r="A237" s="57" t="s">
        <v>2158</v>
      </c>
      <c r="B237" s="57" t="s">
        <v>1182</v>
      </c>
      <c r="C237" s="57"/>
      <c r="D237" s="137">
        <v>0.85</v>
      </c>
      <c r="E237" s="136">
        <v>1.4798500000000001</v>
      </c>
      <c r="F237" s="136">
        <v>2.125</v>
      </c>
      <c r="G237" s="56" t="s">
        <v>962</v>
      </c>
      <c r="H237" s="71">
        <v>17396.28</v>
      </c>
    </row>
    <row r="238" spans="1:8" ht="15.75" x14ac:dyDescent="0.25">
      <c r="A238" s="57" t="s">
        <v>2159</v>
      </c>
      <c r="B238" s="57" t="s">
        <v>1180</v>
      </c>
      <c r="C238" s="57"/>
      <c r="D238" s="137">
        <v>0.8</v>
      </c>
      <c r="E238" s="136">
        <v>1.3928000000000003</v>
      </c>
      <c r="F238" s="136">
        <v>2</v>
      </c>
      <c r="G238" s="56" t="s">
        <v>84</v>
      </c>
      <c r="H238" s="71">
        <v>16429.82</v>
      </c>
    </row>
    <row r="239" spans="1:8" ht="15.75" x14ac:dyDescent="0.25">
      <c r="A239" s="57" t="s">
        <v>2160</v>
      </c>
      <c r="B239" s="57" t="s">
        <v>1167</v>
      </c>
      <c r="C239" s="57"/>
      <c r="D239" s="137">
        <v>0.79</v>
      </c>
      <c r="E239" s="136">
        <v>1.3753900000000001</v>
      </c>
      <c r="F239" s="136">
        <v>1.9750000000000001</v>
      </c>
      <c r="G239" s="56" t="s">
        <v>968</v>
      </c>
      <c r="H239" s="71">
        <v>16181.88</v>
      </c>
    </row>
    <row r="240" spans="1:8" ht="15.75" x14ac:dyDescent="0.25">
      <c r="A240" s="57" t="s">
        <v>2161</v>
      </c>
      <c r="B240" s="57" t="s">
        <v>1160</v>
      </c>
      <c r="C240" s="57"/>
      <c r="D240" s="137">
        <v>0.74</v>
      </c>
      <c r="E240" s="136">
        <v>1.28834</v>
      </c>
      <c r="F240" s="136">
        <v>1.85</v>
      </c>
      <c r="G240" s="56" t="s">
        <v>85</v>
      </c>
      <c r="H240" s="71">
        <v>15221.745000000001</v>
      </c>
    </row>
    <row r="241" spans="1:8" ht="15.75" x14ac:dyDescent="0.25">
      <c r="A241" s="57" t="s">
        <v>2162</v>
      </c>
      <c r="B241" s="57" t="s">
        <v>1150</v>
      </c>
      <c r="C241" s="57"/>
      <c r="D241" s="137">
        <v>0.7</v>
      </c>
      <c r="E241" s="136">
        <v>1.2186999999999999</v>
      </c>
      <c r="F241" s="136">
        <v>1.75</v>
      </c>
      <c r="G241" s="56" t="s">
        <v>82</v>
      </c>
      <c r="H241" s="71">
        <v>15865.63</v>
      </c>
    </row>
    <row r="242" spans="1:8" ht="15.75" x14ac:dyDescent="0.25">
      <c r="A242" s="340" t="s">
        <v>2163</v>
      </c>
      <c r="B242" s="57" t="s">
        <v>1168</v>
      </c>
      <c r="C242" s="57"/>
      <c r="D242" s="137">
        <v>0.68</v>
      </c>
      <c r="E242" s="136">
        <v>1.1838800000000003</v>
      </c>
      <c r="F242" s="136">
        <v>1.7000000000000002</v>
      </c>
      <c r="G242" s="56" t="s">
        <v>978</v>
      </c>
      <c r="H242" s="71">
        <v>13850.485000000001</v>
      </c>
    </row>
    <row r="243" spans="1:8" ht="15.75" x14ac:dyDescent="0.25">
      <c r="A243" s="340" t="s">
        <v>2164</v>
      </c>
      <c r="B243" s="57" t="s">
        <v>1172</v>
      </c>
      <c r="C243" s="57"/>
      <c r="D243" s="137">
        <v>0.64</v>
      </c>
      <c r="E243" s="136">
        <v>1.1142400000000001</v>
      </c>
      <c r="F243" s="136">
        <v>1.6</v>
      </c>
      <c r="G243" s="56" t="s">
        <v>1173</v>
      </c>
      <c r="H243" s="71">
        <v>11978.285</v>
      </c>
    </row>
    <row r="244" spans="1:8" ht="15.75" x14ac:dyDescent="0.25">
      <c r="A244" s="340" t="s">
        <v>2166</v>
      </c>
      <c r="B244" s="57" t="s">
        <v>2165</v>
      </c>
      <c r="C244" s="57"/>
      <c r="D244" s="137"/>
      <c r="E244" s="136"/>
      <c r="F244" s="136"/>
      <c r="G244" s="56"/>
      <c r="H244" s="71">
        <v>12854.742411347519</v>
      </c>
    </row>
    <row r="245" spans="1:8" ht="15.75" x14ac:dyDescent="0.25">
      <c r="A245" s="340" t="s">
        <v>2167</v>
      </c>
      <c r="B245" s="57" t="s">
        <v>1174</v>
      </c>
      <c r="C245" s="57"/>
      <c r="D245" s="137">
        <v>0.59</v>
      </c>
      <c r="E245" s="136">
        <v>1.02719</v>
      </c>
      <c r="F245" s="136">
        <v>1.4749999999999999</v>
      </c>
      <c r="G245" s="56" t="s">
        <v>88</v>
      </c>
      <c r="H245" s="71">
        <v>10734.789999999999</v>
      </c>
    </row>
    <row r="246" spans="1:8" ht="15.75" x14ac:dyDescent="0.25">
      <c r="A246" s="340" t="s">
        <v>2168</v>
      </c>
      <c r="B246" s="57" t="s">
        <v>1156</v>
      </c>
      <c r="C246" s="57"/>
      <c r="D246" s="137">
        <v>0.48</v>
      </c>
      <c r="E246" s="136">
        <v>0.83567999999999998</v>
      </c>
      <c r="F246" s="136">
        <v>1.2</v>
      </c>
      <c r="G246" s="56" t="s">
        <v>91</v>
      </c>
      <c r="H246" s="71">
        <v>9326.8450000000012</v>
      </c>
    </row>
    <row r="247" spans="1:8" ht="15.75" x14ac:dyDescent="0.25">
      <c r="A247" s="340" t="s">
        <v>2170</v>
      </c>
      <c r="B247" s="57" t="s">
        <v>2169</v>
      </c>
      <c r="C247" s="57"/>
      <c r="D247" s="137"/>
      <c r="E247" s="136"/>
      <c r="F247" s="136"/>
      <c r="G247" s="56"/>
      <c r="H247" s="71">
        <v>8577.8826241134739</v>
      </c>
    </row>
    <row r="248" spans="1:8" ht="15.75" x14ac:dyDescent="0.25">
      <c r="A248" s="340" t="s">
        <v>2171</v>
      </c>
      <c r="B248" s="57" t="s">
        <v>1158</v>
      </c>
      <c r="C248" s="57"/>
      <c r="D248" s="137">
        <v>0.69</v>
      </c>
      <c r="E248" s="136">
        <v>1.20129</v>
      </c>
      <c r="F248" s="136">
        <v>1.7249999999999999</v>
      </c>
      <c r="G248" s="56" t="s">
        <v>1674</v>
      </c>
      <c r="H248" s="71">
        <v>14977.6</v>
      </c>
    </row>
    <row r="249" spans="1:8" ht="15.75" x14ac:dyDescent="0.25">
      <c r="A249" s="340" t="s">
        <v>2172</v>
      </c>
      <c r="B249" s="57" t="s">
        <v>1176</v>
      </c>
      <c r="C249" s="57"/>
      <c r="D249" s="137">
        <v>0.68</v>
      </c>
      <c r="E249" s="136">
        <v>1.1838800000000003</v>
      </c>
      <c r="F249" s="136">
        <v>1.7000000000000002</v>
      </c>
      <c r="G249" s="56" t="s">
        <v>1704</v>
      </c>
      <c r="H249" s="71">
        <v>14762.550000000001</v>
      </c>
    </row>
    <row r="250" spans="1:8" ht="15.75" x14ac:dyDescent="0.25">
      <c r="A250" s="340" t="s">
        <v>2173</v>
      </c>
      <c r="B250" s="57" t="s">
        <v>1178</v>
      </c>
      <c r="C250" s="57"/>
      <c r="D250" s="137">
        <v>0.65</v>
      </c>
      <c r="E250" s="136">
        <v>1.13165</v>
      </c>
      <c r="F250" s="136">
        <v>1.625</v>
      </c>
      <c r="G250" s="56" t="s">
        <v>1675</v>
      </c>
      <c r="H250" s="71">
        <v>14111.075000000001</v>
      </c>
    </row>
    <row r="251" spans="1:8" ht="15.75" x14ac:dyDescent="0.25">
      <c r="A251" s="340" t="s">
        <v>2174</v>
      </c>
      <c r="B251" s="57" t="s">
        <v>1161</v>
      </c>
      <c r="C251" s="57"/>
      <c r="D251" s="137">
        <v>0.56000000000000005</v>
      </c>
      <c r="E251" s="136">
        <v>0.97496000000000016</v>
      </c>
      <c r="F251" s="136">
        <v>1.4000000000000001</v>
      </c>
      <c r="G251" s="56" t="s">
        <v>1677</v>
      </c>
      <c r="H251" s="71">
        <v>12118.699999999999</v>
      </c>
    </row>
    <row r="252" spans="1:8" ht="15.75" x14ac:dyDescent="0.25">
      <c r="A252" s="340" t="s">
        <v>2175</v>
      </c>
      <c r="B252" s="57" t="s">
        <v>1151</v>
      </c>
      <c r="C252" s="57"/>
      <c r="D252" s="137">
        <v>0.53</v>
      </c>
      <c r="E252" s="136">
        <v>0.92273000000000005</v>
      </c>
      <c r="F252" s="136">
        <v>1.3250000000000002</v>
      </c>
      <c r="G252" s="56" t="s">
        <v>1674</v>
      </c>
      <c r="H252" s="71">
        <v>11505.174999999999</v>
      </c>
    </row>
    <row r="253" spans="1:8" ht="15.75" x14ac:dyDescent="0.25">
      <c r="A253" s="340" t="s">
        <v>2176</v>
      </c>
      <c r="B253" s="57" t="s">
        <v>1177</v>
      </c>
      <c r="C253" s="57"/>
      <c r="D253" s="137">
        <v>0.48499999999999999</v>
      </c>
      <c r="E253" s="136">
        <v>0.84438500000000005</v>
      </c>
      <c r="F253" s="136">
        <v>1.2124999999999999</v>
      </c>
      <c r="G253" s="56" t="s">
        <v>1727</v>
      </c>
      <c r="H253" s="71">
        <v>10300.895</v>
      </c>
    </row>
    <row r="254" spans="1:8" ht="15.75" x14ac:dyDescent="0.25">
      <c r="A254" s="340" t="s">
        <v>2177</v>
      </c>
      <c r="B254" s="57" t="s">
        <v>1175</v>
      </c>
      <c r="C254" s="57"/>
      <c r="D254" s="137">
        <v>0.48499999999999999</v>
      </c>
      <c r="E254" s="136">
        <v>0.84438500000000005</v>
      </c>
      <c r="F254" s="136">
        <v>1.2124999999999999</v>
      </c>
      <c r="G254" s="56" t="s">
        <v>1726</v>
      </c>
      <c r="H254" s="71">
        <v>10528.595000000001</v>
      </c>
    </row>
    <row r="255" spans="1:8" ht="15.75" x14ac:dyDescent="0.25">
      <c r="A255" s="340" t="s">
        <v>2179</v>
      </c>
      <c r="B255" s="57" t="s">
        <v>2178</v>
      </c>
      <c r="C255" s="57"/>
      <c r="D255" s="137"/>
      <c r="E255" s="136"/>
      <c r="F255" s="136"/>
      <c r="G255" s="56"/>
      <c r="H255" s="71">
        <v>9330.7055016181239</v>
      </c>
    </row>
    <row r="256" spans="1:8" ht="15.75" x14ac:dyDescent="0.25">
      <c r="A256" s="340" t="s">
        <v>2180</v>
      </c>
      <c r="B256" s="57" t="s">
        <v>1155</v>
      </c>
      <c r="C256" s="57"/>
      <c r="D256" s="137">
        <v>0.36</v>
      </c>
      <c r="E256" s="136">
        <v>0.62675999999999998</v>
      </c>
      <c r="F256" s="136">
        <v>0.89999999999999991</v>
      </c>
      <c r="G256" s="56" t="s">
        <v>1683</v>
      </c>
      <c r="H256" s="71">
        <v>9104.2049999999999</v>
      </c>
    </row>
    <row r="257" spans="1:8" ht="15.75" x14ac:dyDescent="0.25">
      <c r="A257" s="340" t="s">
        <v>2181</v>
      </c>
      <c r="B257" s="57" t="s">
        <v>1157</v>
      </c>
      <c r="C257" s="57"/>
      <c r="D257" s="137">
        <v>0.34</v>
      </c>
      <c r="E257" s="136">
        <v>0.59194000000000013</v>
      </c>
      <c r="F257" s="136">
        <v>0.85000000000000009</v>
      </c>
      <c r="G257" s="56" t="s">
        <v>1683</v>
      </c>
      <c r="H257" s="71">
        <v>8939.755000000001</v>
      </c>
    </row>
    <row r="258" spans="1:8" ht="15.75" x14ac:dyDescent="0.25">
      <c r="A258" s="340" t="s">
        <v>2183</v>
      </c>
      <c r="B258" s="57" t="s">
        <v>2182</v>
      </c>
      <c r="C258" s="57"/>
      <c r="D258" s="137"/>
      <c r="E258" s="136"/>
      <c r="F258" s="136"/>
      <c r="G258" s="56"/>
      <c r="H258" s="71">
        <v>6907.1456310679605</v>
      </c>
    </row>
    <row r="259" spans="1:8" ht="15.75" x14ac:dyDescent="0.25">
      <c r="A259" s="340" t="s">
        <v>2184</v>
      </c>
      <c r="B259" s="57" t="s">
        <v>1195</v>
      </c>
      <c r="C259" s="57"/>
      <c r="D259" s="137">
        <v>0.92</v>
      </c>
      <c r="E259" s="136">
        <v>1.6017200000000003</v>
      </c>
      <c r="F259" s="136">
        <v>2.3000000000000003</v>
      </c>
      <c r="G259" s="56" t="s">
        <v>82</v>
      </c>
      <c r="H259" s="344">
        <f>H220*1.07</f>
        <v>11487.578850000002</v>
      </c>
    </row>
    <row r="260" spans="1:8" ht="15.75" x14ac:dyDescent="0.25">
      <c r="A260" s="340" t="s">
        <v>2185</v>
      </c>
      <c r="B260" s="57" t="s">
        <v>1230</v>
      </c>
      <c r="C260" s="57"/>
      <c r="D260" s="137">
        <v>0.88</v>
      </c>
      <c r="E260" s="136">
        <v>1.5320800000000001</v>
      </c>
      <c r="F260" s="136">
        <v>2.2000000000000002</v>
      </c>
      <c r="G260" s="56" t="s">
        <v>956</v>
      </c>
      <c r="H260" s="344">
        <f>H222*1.07</f>
        <v>11036.846700000002</v>
      </c>
    </row>
    <row r="261" spans="1:8" ht="15.75" x14ac:dyDescent="0.25">
      <c r="A261" s="340" t="s">
        <v>2186</v>
      </c>
      <c r="B261" s="57" t="s">
        <v>1234</v>
      </c>
      <c r="C261" s="57"/>
      <c r="D261" s="137">
        <v>0.69</v>
      </c>
      <c r="E261" s="136">
        <v>1.20129</v>
      </c>
      <c r="F261" s="136">
        <v>1.7249999999999999</v>
      </c>
      <c r="G261" s="56" t="s">
        <v>1674</v>
      </c>
      <c r="H261" s="344">
        <f>H214*1.07</f>
        <v>8735.3195000000014</v>
      </c>
    </row>
    <row r="262" spans="1:8" ht="15.75" x14ac:dyDescent="0.25">
      <c r="A262" s="340" t="s">
        <v>2187</v>
      </c>
      <c r="B262" s="57" t="s">
        <v>1231</v>
      </c>
      <c r="C262" s="57"/>
      <c r="D262" s="137">
        <v>0.66</v>
      </c>
      <c r="E262" s="136">
        <v>1.1490600000000002</v>
      </c>
      <c r="F262" s="136">
        <v>1.6500000000000001</v>
      </c>
      <c r="G262" s="56" t="s">
        <v>1720</v>
      </c>
      <c r="H262" s="344">
        <f>H216*1.07</f>
        <v>8318.9182999999994</v>
      </c>
    </row>
    <row r="263" spans="1:8" ht="15.75" x14ac:dyDescent="0.25">
      <c r="A263" s="340" t="s">
        <v>2189</v>
      </c>
      <c r="B263" s="57" t="s">
        <v>2188</v>
      </c>
      <c r="C263" s="57"/>
      <c r="D263" s="137"/>
      <c r="E263" s="136"/>
      <c r="F263" s="136"/>
      <c r="G263" s="56"/>
      <c r="H263" s="344">
        <f>H214*1.07</f>
        <v>8735.3195000000014</v>
      </c>
    </row>
    <row r="264" spans="1:8" ht="15.75" x14ac:dyDescent="0.25">
      <c r="A264" s="340" t="s">
        <v>2190</v>
      </c>
      <c r="B264" s="57" t="s">
        <v>1262</v>
      </c>
      <c r="C264" s="57"/>
      <c r="D264" s="137">
        <v>0.92</v>
      </c>
      <c r="E264" s="136">
        <v>1.6017200000000003</v>
      </c>
      <c r="F264" s="136">
        <v>2.3000000000000003</v>
      </c>
      <c r="G264" s="56" t="s">
        <v>82</v>
      </c>
      <c r="H264" s="344">
        <f>H220*1.07</f>
        <v>11487.578850000002</v>
      </c>
    </row>
    <row r="265" spans="1:8" ht="15.75" x14ac:dyDescent="0.25">
      <c r="A265" s="57" t="s">
        <v>2191</v>
      </c>
      <c r="B265" s="57" t="s">
        <v>1289</v>
      </c>
      <c r="C265" s="57"/>
      <c r="D265" s="137">
        <v>0.69</v>
      </c>
      <c r="E265" s="136">
        <v>1.20129</v>
      </c>
      <c r="F265" s="136">
        <v>1.7249999999999999</v>
      </c>
      <c r="G265" s="56" t="s">
        <v>1674</v>
      </c>
      <c r="H265" s="344">
        <f>H214*1.1</f>
        <v>8980.2350000000006</v>
      </c>
    </row>
    <row r="266" spans="1:8" ht="15.75" x14ac:dyDescent="0.25">
      <c r="A266" s="57" t="s">
        <v>2192</v>
      </c>
      <c r="B266" s="57" t="s">
        <v>1290</v>
      </c>
      <c r="C266" s="57"/>
      <c r="D266" s="137">
        <v>0.92</v>
      </c>
      <c r="E266" s="136">
        <v>1.6017200000000003</v>
      </c>
      <c r="F266" s="136">
        <v>2.3000000000000003</v>
      </c>
      <c r="G266" s="56" t="s">
        <v>82</v>
      </c>
      <c r="H266" s="344">
        <f>H220*1.1</f>
        <v>11809.660500000002</v>
      </c>
    </row>
    <row r="267" spans="1:8" ht="15.75" x14ac:dyDescent="0.25">
      <c r="A267" s="55"/>
      <c r="B267" s="347" t="s">
        <v>2193</v>
      </c>
      <c r="C267" s="55"/>
      <c r="D267" s="138"/>
      <c r="E267" s="136"/>
      <c r="F267" s="136"/>
      <c r="G267" s="56"/>
      <c r="H267" s="70"/>
    </row>
    <row r="268" spans="1:8" ht="15.75" x14ac:dyDescent="0.25">
      <c r="A268" s="55" t="s">
        <v>2194</v>
      </c>
      <c r="B268" s="55" t="s">
        <v>60</v>
      </c>
      <c r="C268" s="55"/>
      <c r="D268" s="138">
        <v>0.64</v>
      </c>
      <c r="E268" s="136">
        <f t="shared" si="0"/>
        <v>1.1142400000000001</v>
      </c>
      <c r="F268" s="136">
        <f t="shared" si="1"/>
        <v>1.6</v>
      </c>
      <c r="G268" s="56" t="s">
        <v>1675</v>
      </c>
      <c r="H268" s="70">
        <v>7779.7499999999991</v>
      </c>
    </row>
    <row r="269" spans="1:8" ht="15.75" x14ac:dyDescent="0.25">
      <c r="A269" s="55" t="s">
        <v>2195</v>
      </c>
      <c r="B269" s="55" t="s">
        <v>61</v>
      </c>
      <c r="C269" s="55"/>
      <c r="D269" s="138">
        <v>0.84</v>
      </c>
      <c r="E269" s="136">
        <f t="shared" si="0"/>
        <v>1.46244</v>
      </c>
      <c r="F269" s="136">
        <f t="shared" si="1"/>
        <v>2.1</v>
      </c>
      <c r="G269" s="56" t="s">
        <v>83</v>
      </c>
      <c r="H269" s="70">
        <v>10566.545</v>
      </c>
    </row>
    <row r="270" spans="1:8" ht="15.75" x14ac:dyDescent="0.25">
      <c r="A270" s="57" t="s">
        <v>2196</v>
      </c>
      <c r="B270" s="57" t="s">
        <v>1196</v>
      </c>
      <c r="C270" s="57"/>
      <c r="D270" s="137">
        <v>0.64</v>
      </c>
      <c r="E270" s="136">
        <f>D270*1.741</f>
        <v>1.1142400000000001</v>
      </c>
      <c r="F270" s="136">
        <f>D270*2.5</f>
        <v>1.6</v>
      </c>
      <c r="G270" s="56" t="s">
        <v>1675</v>
      </c>
      <c r="H270" s="344">
        <f>H268*1.07</f>
        <v>8324.3324999999986</v>
      </c>
    </row>
    <row r="271" spans="1:8" ht="15.75" x14ac:dyDescent="0.25">
      <c r="A271" s="57" t="s">
        <v>2197</v>
      </c>
      <c r="B271" s="57" t="s">
        <v>1197</v>
      </c>
      <c r="C271" s="57"/>
      <c r="D271" s="137">
        <v>0.84</v>
      </c>
      <c r="E271" s="136">
        <f>D271*1.741</f>
        <v>1.46244</v>
      </c>
      <c r="F271" s="136">
        <f>D271*2.5</f>
        <v>2.1</v>
      </c>
      <c r="G271" s="56" t="s">
        <v>83</v>
      </c>
      <c r="H271" s="344">
        <f>H269*1.07</f>
        <v>11306.203150000001</v>
      </c>
    </row>
    <row r="272" spans="1:8" ht="15.75" x14ac:dyDescent="0.25">
      <c r="A272" s="57"/>
      <c r="B272" s="57" t="s">
        <v>1263</v>
      </c>
      <c r="C272" s="57"/>
      <c r="D272" s="137">
        <v>0.64</v>
      </c>
      <c r="E272" s="136">
        <f t="shared" ref="E272:E273" si="2">D272*1.741</f>
        <v>1.1142400000000001</v>
      </c>
      <c r="F272" s="136">
        <f t="shared" ref="F272:F273" si="3">D272*2.5</f>
        <v>1.6</v>
      </c>
      <c r="G272" s="56" t="s">
        <v>1675</v>
      </c>
      <c r="H272" s="344">
        <f>H268*1.07</f>
        <v>8324.3324999999986</v>
      </c>
    </row>
    <row r="273" spans="1:8" ht="15.75" x14ac:dyDescent="0.25">
      <c r="A273" s="57" t="s">
        <v>2198</v>
      </c>
      <c r="B273" s="57" t="s">
        <v>1264</v>
      </c>
      <c r="C273" s="57"/>
      <c r="D273" s="137">
        <v>0.84</v>
      </c>
      <c r="E273" s="136">
        <f t="shared" si="2"/>
        <v>1.46244</v>
      </c>
      <c r="F273" s="136">
        <f t="shared" si="3"/>
        <v>2.1</v>
      </c>
      <c r="G273" s="56" t="s">
        <v>83</v>
      </c>
      <c r="H273" s="344">
        <f>H269*1.07</f>
        <v>11306.203150000001</v>
      </c>
    </row>
    <row r="274" spans="1:8" ht="15.75" x14ac:dyDescent="0.25">
      <c r="A274" s="55"/>
      <c r="B274" s="347" t="s">
        <v>2199</v>
      </c>
      <c r="C274" s="55"/>
      <c r="D274" s="138"/>
      <c r="E274" s="136"/>
      <c r="F274" s="136"/>
      <c r="G274" s="56"/>
      <c r="H274" s="70"/>
    </row>
    <row r="275" spans="1:8" ht="15.75" x14ac:dyDescent="0.25">
      <c r="A275" s="55" t="s">
        <v>2200</v>
      </c>
      <c r="B275" s="55" t="s">
        <v>62</v>
      </c>
      <c r="C275" s="55"/>
      <c r="D275" s="138">
        <v>0.61</v>
      </c>
      <c r="E275" s="136">
        <v>1.0620100000000001</v>
      </c>
      <c r="F275" s="136">
        <v>1.5249999999999999</v>
      </c>
      <c r="G275" s="56" t="s">
        <v>1676</v>
      </c>
      <c r="H275" s="70">
        <v>7120.7999999999993</v>
      </c>
    </row>
    <row r="276" spans="1:8" ht="15.75" x14ac:dyDescent="0.25">
      <c r="A276" s="57" t="s">
        <v>2201</v>
      </c>
      <c r="B276" s="57" t="s">
        <v>966</v>
      </c>
      <c r="C276" s="57"/>
      <c r="D276" s="137">
        <v>0.6</v>
      </c>
      <c r="E276" s="136">
        <v>1.0446</v>
      </c>
      <c r="F276" s="136">
        <v>1.5</v>
      </c>
      <c r="G276" s="56" t="s">
        <v>1706</v>
      </c>
      <c r="H276" s="71">
        <v>7409.1050000000005</v>
      </c>
    </row>
    <row r="277" spans="1:8" ht="15.75" x14ac:dyDescent="0.25">
      <c r="A277" s="57" t="s">
        <v>2202</v>
      </c>
      <c r="B277" s="57" t="s">
        <v>969</v>
      </c>
      <c r="C277" s="57"/>
      <c r="D277" s="137">
        <v>0.54500000000000004</v>
      </c>
      <c r="E277" s="136">
        <v>0.94884500000000016</v>
      </c>
      <c r="F277" s="136">
        <v>1.3625</v>
      </c>
      <c r="G277" s="56" t="s">
        <v>1721</v>
      </c>
      <c r="H277" s="71">
        <v>7201.6449999999995</v>
      </c>
    </row>
    <row r="278" spans="1:8" ht="15.75" x14ac:dyDescent="0.25">
      <c r="A278" s="57" t="s">
        <v>2203</v>
      </c>
      <c r="B278" s="57" t="s">
        <v>974</v>
      </c>
      <c r="C278" s="57"/>
      <c r="D278" s="137">
        <v>0.54</v>
      </c>
      <c r="E278" s="136">
        <v>0.94014000000000009</v>
      </c>
      <c r="F278" s="136">
        <v>1.35</v>
      </c>
      <c r="G278" s="56" t="s">
        <v>1707</v>
      </c>
      <c r="H278" s="71">
        <v>6785.46</v>
      </c>
    </row>
    <row r="279" spans="1:8" ht="15.75" x14ac:dyDescent="0.25">
      <c r="A279" s="55" t="s">
        <v>2204</v>
      </c>
      <c r="B279" s="55" t="s">
        <v>63</v>
      </c>
      <c r="C279" s="55"/>
      <c r="D279" s="138">
        <v>0.81</v>
      </c>
      <c r="E279" s="136">
        <v>1.4102100000000002</v>
      </c>
      <c r="F279" s="136">
        <v>2.0250000000000004</v>
      </c>
      <c r="G279" s="56" t="s">
        <v>84</v>
      </c>
      <c r="H279" s="70">
        <v>9724.0550000000003</v>
      </c>
    </row>
    <row r="280" spans="1:8" ht="15.75" x14ac:dyDescent="0.25">
      <c r="A280" s="57" t="s">
        <v>2205</v>
      </c>
      <c r="B280" s="57" t="s">
        <v>967</v>
      </c>
      <c r="C280" s="57"/>
      <c r="D280" s="137">
        <v>0.79</v>
      </c>
      <c r="E280" s="136">
        <v>1.3753900000000001</v>
      </c>
      <c r="F280" s="136">
        <v>1.9750000000000001</v>
      </c>
      <c r="G280" s="56" t="s">
        <v>968</v>
      </c>
      <c r="H280" s="71">
        <v>9538.0999999999985</v>
      </c>
    </row>
    <row r="281" spans="1:8" ht="15.75" x14ac:dyDescent="0.25">
      <c r="A281" s="57" t="s">
        <v>2206</v>
      </c>
      <c r="B281" s="57" t="s">
        <v>970</v>
      </c>
      <c r="C281" s="57"/>
      <c r="D281" s="137">
        <v>0.78</v>
      </c>
      <c r="E281" s="136">
        <v>1.3579800000000002</v>
      </c>
      <c r="F281" s="136">
        <v>1.9500000000000002</v>
      </c>
      <c r="G281" s="56" t="s">
        <v>971</v>
      </c>
      <c r="H281" s="71">
        <v>9324.3150000000005</v>
      </c>
    </row>
    <row r="282" spans="1:8" ht="15.75" x14ac:dyDescent="0.25">
      <c r="A282" s="57"/>
      <c r="B282" s="57" t="s">
        <v>972</v>
      </c>
      <c r="C282" s="57"/>
      <c r="D282" s="137">
        <v>0.78</v>
      </c>
      <c r="E282" s="136">
        <v>1.3579800000000002</v>
      </c>
      <c r="F282" s="136">
        <v>1.9500000000000002</v>
      </c>
      <c r="G282" s="56" t="s">
        <v>973</v>
      </c>
      <c r="H282" s="71">
        <v>8517.244999999999</v>
      </c>
    </row>
    <row r="283" spans="1:8" ht="15.75" x14ac:dyDescent="0.25">
      <c r="A283" s="57"/>
      <c r="B283" s="57" t="s">
        <v>1016</v>
      </c>
      <c r="C283" s="57"/>
      <c r="D283" s="137">
        <v>0.73</v>
      </c>
      <c r="E283" s="136">
        <v>1.2709300000000001</v>
      </c>
      <c r="F283" s="136">
        <v>1.825</v>
      </c>
      <c r="G283" s="56" t="s">
        <v>1017</v>
      </c>
      <c r="H283" s="71">
        <v>8962.5249999999996</v>
      </c>
    </row>
    <row r="284" spans="1:8" ht="15.75" x14ac:dyDescent="0.25">
      <c r="A284" s="57" t="s">
        <v>2207</v>
      </c>
      <c r="B284" s="57" t="s">
        <v>975</v>
      </c>
      <c r="C284" s="57"/>
      <c r="D284" s="137">
        <v>0.72</v>
      </c>
      <c r="E284" s="136">
        <v>1.25352</v>
      </c>
      <c r="F284" s="136">
        <v>1.7999999999999998</v>
      </c>
      <c r="G284" s="56" t="s">
        <v>976</v>
      </c>
      <c r="H284" s="71">
        <v>8892.9500000000007</v>
      </c>
    </row>
    <row r="285" spans="1:8" ht="15.75" x14ac:dyDescent="0.25">
      <c r="A285" s="57" t="s">
        <v>2208</v>
      </c>
      <c r="B285" s="57" t="s">
        <v>1078</v>
      </c>
      <c r="C285" s="57"/>
      <c r="D285" s="137">
        <v>0.49</v>
      </c>
      <c r="E285" s="136">
        <v>0.85309000000000001</v>
      </c>
      <c r="F285" s="136">
        <v>1.2250000000000001</v>
      </c>
      <c r="G285" s="56" t="s">
        <v>1079</v>
      </c>
      <c r="H285" s="71">
        <v>7105.5050000000001</v>
      </c>
    </row>
    <row r="286" spans="1:8" ht="15.75" x14ac:dyDescent="0.25">
      <c r="A286" s="57" t="s">
        <v>2209</v>
      </c>
      <c r="B286" s="57" t="s">
        <v>1080</v>
      </c>
      <c r="C286" s="57"/>
      <c r="D286" s="137">
        <v>0.49</v>
      </c>
      <c r="E286" s="136">
        <v>0.85309000000000001</v>
      </c>
      <c r="F286" s="136">
        <v>1.2250000000000001</v>
      </c>
      <c r="G286" s="56" t="s">
        <v>1081</v>
      </c>
      <c r="H286" s="71">
        <v>6948.6449999999995</v>
      </c>
    </row>
    <row r="287" spans="1:8" ht="15.75" x14ac:dyDescent="0.25">
      <c r="A287" s="57" t="s">
        <v>2210</v>
      </c>
      <c r="B287" s="57" t="s">
        <v>1082</v>
      </c>
      <c r="C287" s="57"/>
      <c r="D287" s="137">
        <v>0.48</v>
      </c>
      <c r="E287" s="136">
        <v>0.83567999999999998</v>
      </c>
      <c r="F287" s="136">
        <v>1.2</v>
      </c>
      <c r="G287" s="56" t="s">
        <v>1083</v>
      </c>
      <c r="H287" s="71">
        <v>6794.3149999999996</v>
      </c>
    </row>
    <row r="288" spans="1:8" ht="15.75" x14ac:dyDescent="0.25">
      <c r="A288" s="57" t="s">
        <v>2211</v>
      </c>
      <c r="B288" s="57" t="s">
        <v>1084</v>
      </c>
      <c r="C288" s="57"/>
      <c r="D288" s="137">
        <v>0.47</v>
      </c>
      <c r="E288" s="136">
        <v>0.81827000000000005</v>
      </c>
      <c r="F288" s="136">
        <v>1.1749999999999998</v>
      </c>
      <c r="G288" s="56" t="s">
        <v>1085</v>
      </c>
      <c r="H288" s="71">
        <v>6714.62</v>
      </c>
    </row>
    <row r="289" spans="1:8" ht="15.75" x14ac:dyDescent="0.25">
      <c r="A289" s="57" t="s">
        <v>2212</v>
      </c>
      <c r="B289" s="57" t="s">
        <v>1086</v>
      </c>
      <c r="C289" s="57"/>
      <c r="D289" s="137">
        <v>0.44</v>
      </c>
      <c r="E289" s="136">
        <v>0.76604000000000005</v>
      </c>
      <c r="F289" s="136">
        <v>1.1000000000000001</v>
      </c>
      <c r="G289" s="56" t="s">
        <v>1087</v>
      </c>
      <c r="H289" s="71">
        <v>6404.6949999999997</v>
      </c>
    </row>
    <row r="290" spans="1:8" ht="15.75" x14ac:dyDescent="0.25">
      <c r="A290" s="57" t="s">
        <v>2213</v>
      </c>
      <c r="B290" s="57" t="s">
        <v>1088</v>
      </c>
      <c r="C290" s="57"/>
      <c r="D290" s="137">
        <v>0.43</v>
      </c>
      <c r="E290" s="136">
        <v>0.74863000000000002</v>
      </c>
      <c r="F290" s="136">
        <v>1.075</v>
      </c>
      <c r="G290" s="56" t="s">
        <v>1089</v>
      </c>
      <c r="H290" s="71">
        <v>6324.9999999999991</v>
      </c>
    </row>
    <row r="291" spans="1:8" ht="15.75" x14ac:dyDescent="0.25">
      <c r="A291" s="57" t="s">
        <v>2214</v>
      </c>
      <c r="B291" s="57" t="s">
        <v>1198</v>
      </c>
      <c r="C291" s="57"/>
      <c r="D291" s="137">
        <v>0.61</v>
      </c>
      <c r="E291" s="136">
        <v>1.0620100000000001</v>
      </c>
      <c r="F291" s="136">
        <v>1.5249999999999999</v>
      </c>
      <c r="G291" s="56" t="s">
        <v>1676</v>
      </c>
      <c r="H291" s="344">
        <f>H275*1.07</f>
        <v>7619.2559999999994</v>
      </c>
    </row>
    <row r="292" spans="1:8" ht="15.75" x14ac:dyDescent="0.25">
      <c r="A292" s="57" t="s">
        <v>2215</v>
      </c>
      <c r="B292" s="57" t="s">
        <v>1199</v>
      </c>
      <c r="C292" s="57"/>
      <c r="D292" s="137">
        <v>0.81</v>
      </c>
      <c r="E292" s="136">
        <v>1.4102100000000002</v>
      </c>
      <c r="F292" s="136">
        <v>2.0250000000000004</v>
      </c>
      <c r="G292" s="56" t="s">
        <v>84</v>
      </c>
      <c r="H292" s="344">
        <f>H279*1.07</f>
        <v>10404.738850000002</v>
      </c>
    </row>
    <row r="293" spans="1:8" ht="15.75" x14ac:dyDescent="0.25">
      <c r="A293" s="340"/>
      <c r="B293" s="57" t="s">
        <v>1265</v>
      </c>
      <c r="C293" s="57"/>
      <c r="D293" s="137">
        <v>0.61</v>
      </c>
      <c r="E293" s="136">
        <v>1.0620100000000001</v>
      </c>
      <c r="F293" s="136">
        <v>1.5249999999999999</v>
      </c>
      <c r="G293" s="56" t="s">
        <v>1676</v>
      </c>
      <c r="H293" s="344">
        <f>H275*1.07</f>
        <v>7619.2559999999994</v>
      </c>
    </row>
    <row r="294" spans="1:8" ht="15.75" x14ac:dyDescent="0.25">
      <c r="A294" s="340" t="s">
        <v>2217</v>
      </c>
      <c r="B294" s="57" t="s">
        <v>2216</v>
      </c>
      <c r="C294" s="57"/>
      <c r="D294" s="137"/>
      <c r="E294" s="136"/>
      <c r="F294" s="136"/>
      <c r="G294" s="56"/>
      <c r="H294" s="344">
        <f>H277*1.07</f>
        <v>7705.7601500000001</v>
      </c>
    </row>
    <row r="295" spans="1:8" ht="15.75" x14ac:dyDescent="0.25">
      <c r="A295" s="340" t="s">
        <v>2218</v>
      </c>
      <c r="B295" s="57" t="s">
        <v>1266</v>
      </c>
      <c r="C295" s="57"/>
      <c r="D295" s="137">
        <v>0.81</v>
      </c>
      <c r="E295" s="136">
        <v>1.4102100000000002</v>
      </c>
      <c r="F295" s="136">
        <v>2.0250000000000004</v>
      </c>
      <c r="G295" s="56" t="s">
        <v>84</v>
      </c>
      <c r="H295" s="344">
        <f>H279*1.07</f>
        <v>10404.738850000002</v>
      </c>
    </row>
    <row r="296" spans="1:8" ht="15.75" x14ac:dyDescent="0.25">
      <c r="A296" s="340" t="s">
        <v>2220</v>
      </c>
      <c r="B296" s="57" t="s">
        <v>2219</v>
      </c>
      <c r="C296" s="57"/>
      <c r="D296" s="137"/>
      <c r="E296" s="136"/>
      <c r="F296" s="136"/>
      <c r="G296" s="56"/>
      <c r="H296" s="344">
        <f>H281*1.07</f>
        <v>9977.0170500000004</v>
      </c>
    </row>
    <row r="297" spans="1:8" ht="15.75" x14ac:dyDescent="0.25">
      <c r="A297" s="57" t="s">
        <v>2221</v>
      </c>
      <c r="B297" s="57" t="s">
        <v>1291</v>
      </c>
      <c r="C297" s="57"/>
      <c r="D297" s="137">
        <v>0.61</v>
      </c>
      <c r="E297" s="136">
        <v>1.0620100000000001</v>
      </c>
      <c r="F297" s="136">
        <v>1.5249999999999999</v>
      </c>
      <c r="G297" s="56" t="s">
        <v>1676</v>
      </c>
      <c r="H297" s="344">
        <f>H275*1.1</f>
        <v>7832.88</v>
      </c>
    </row>
    <row r="298" spans="1:8" ht="15.75" x14ac:dyDescent="0.25">
      <c r="A298" s="57" t="s">
        <v>2222</v>
      </c>
      <c r="B298" s="57" t="s">
        <v>1292</v>
      </c>
      <c r="C298" s="57"/>
      <c r="D298" s="137">
        <v>0.72</v>
      </c>
      <c r="E298" s="136">
        <v>1.25352</v>
      </c>
      <c r="F298" s="136">
        <v>1.7999999999999998</v>
      </c>
      <c r="G298" s="56" t="s">
        <v>976</v>
      </c>
      <c r="H298" s="344">
        <f>H284*1.1</f>
        <v>9782.2450000000008</v>
      </c>
    </row>
    <row r="299" spans="1:8" ht="15.75" x14ac:dyDescent="0.25">
      <c r="A299" s="55"/>
      <c r="B299" s="347" t="s">
        <v>2223</v>
      </c>
      <c r="C299" s="55"/>
      <c r="D299" s="138"/>
      <c r="E299" s="136"/>
      <c r="F299" s="136"/>
      <c r="G299" s="56"/>
      <c r="H299" s="70"/>
    </row>
    <row r="300" spans="1:8" ht="15.75" x14ac:dyDescent="0.25">
      <c r="A300" s="55" t="s">
        <v>2224</v>
      </c>
      <c r="B300" s="55" t="s">
        <v>64</v>
      </c>
      <c r="C300" s="55"/>
      <c r="D300" s="138">
        <v>0.56000000000000005</v>
      </c>
      <c r="E300" s="136">
        <v>0.97496000000000016</v>
      </c>
      <c r="F300" s="136">
        <v>1.4000000000000001</v>
      </c>
      <c r="G300" s="56" t="s">
        <v>1677</v>
      </c>
      <c r="H300" s="70">
        <v>7006.835</v>
      </c>
    </row>
    <row r="301" spans="1:8" ht="15.75" x14ac:dyDescent="0.25">
      <c r="A301" s="55" t="s">
        <v>2225</v>
      </c>
      <c r="B301" s="55" t="s">
        <v>66</v>
      </c>
      <c r="C301" s="55"/>
      <c r="D301" s="138">
        <v>0.74</v>
      </c>
      <c r="E301" s="136">
        <v>1.28834</v>
      </c>
      <c r="F301" s="136">
        <v>1.85</v>
      </c>
      <c r="G301" s="56" t="s">
        <v>85</v>
      </c>
      <c r="H301" s="70">
        <v>8805.6649999999991</v>
      </c>
    </row>
    <row r="302" spans="1:8" ht="15.75" x14ac:dyDescent="0.25">
      <c r="A302" s="340" t="s">
        <v>2226</v>
      </c>
      <c r="B302" s="57" t="s">
        <v>1247</v>
      </c>
      <c r="C302" s="57"/>
      <c r="D302" s="138">
        <v>0.56000000000000005</v>
      </c>
      <c r="E302" s="136">
        <v>0.97496000000000016</v>
      </c>
      <c r="F302" s="136">
        <v>1.4000000000000001</v>
      </c>
      <c r="G302" s="56" t="s">
        <v>1729</v>
      </c>
      <c r="H302" s="345">
        <f>H300*1.07</f>
        <v>7497.3134500000006</v>
      </c>
    </row>
    <row r="303" spans="1:8" ht="15.75" x14ac:dyDescent="0.25">
      <c r="A303" s="57" t="s">
        <v>2227</v>
      </c>
      <c r="B303" s="57" t="s">
        <v>1243</v>
      </c>
      <c r="C303" s="57"/>
      <c r="D303" s="138">
        <v>0.74</v>
      </c>
      <c r="E303" s="136">
        <v>1.28834</v>
      </c>
      <c r="F303" s="136">
        <v>1.85</v>
      </c>
      <c r="G303" s="56" t="s">
        <v>85</v>
      </c>
      <c r="H303" s="345">
        <f>H301*1.07</f>
        <v>9422.0615500000004</v>
      </c>
    </row>
    <row r="304" spans="1:8" ht="15.75" x14ac:dyDescent="0.25">
      <c r="A304" s="340" t="s">
        <v>2229</v>
      </c>
      <c r="B304" s="57" t="s">
        <v>2228</v>
      </c>
      <c r="C304" s="57"/>
      <c r="D304" s="137">
        <v>0.56000000000000005</v>
      </c>
      <c r="E304" s="136">
        <v>0.97496000000000016</v>
      </c>
      <c r="F304" s="136">
        <v>1.4000000000000001</v>
      </c>
      <c r="G304" s="56" t="s">
        <v>1677</v>
      </c>
      <c r="H304" s="344">
        <f>H300*1.07</f>
        <v>7497.3134500000006</v>
      </c>
    </row>
    <row r="305" spans="1:8" ht="15.75" x14ac:dyDescent="0.25">
      <c r="A305" s="340" t="s">
        <v>2231</v>
      </c>
      <c r="B305" s="57" t="s">
        <v>2230</v>
      </c>
      <c r="C305" s="57"/>
      <c r="D305" s="137">
        <v>0.74</v>
      </c>
      <c r="E305" s="136">
        <v>1.28834</v>
      </c>
      <c r="F305" s="136">
        <v>1.85</v>
      </c>
      <c r="G305" s="56" t="s">
        <v>85</v>
      </c>
      <c r="H305" s="344">
        <f>H301*1.07</f>
        <v>9422.0615500000004</v>
      </c>
    </row>
    <row r="306" spans="1:8" ht="15.75" x14ac:dyDescent="0.25">
      <c r="A306" s="57" t="s">
        <v>2232</v>
      </c>
      <c r="B306" s="57" t="s">
        <v>1293</v>
      </c>
      <c r="C306" s="57"/>
      <c r="D306" s="137">
        <v>0.56000000000000005</v>
      </c>
      <c r="E306" s="136">
        <v>0.97496000000000016</v>
      </c>
      <c r="F306" s="136">
        <v>1.4000000000000001</v>
      </c>
      <c r="G306" s="56" t="s">
        <v>1677</v>
      </c>
      <c r="H306" s="344">
        <f>H300*1.1</f>
        <v>7707.518500000001</v>
      </c>
    </row>
    <row r="307" spans="1:8" ht="15.75" x14ac:dyDescent="0.25">
      <c r="A307" s="57" t="s">
        <v>2233</v>
      </c>
      <c r="B307" s="57" t="s">
        <v>1294</v>
      </c>
      <c r="C307" s="57"/>
      <c r="D307" s="137">
        <v>0.74</v>
      </c>
      <c r="E307" s="136">
        <v>1.28834</v>
      </c>
      <c r="F307" s="136">
        <v>1.85</v>
      </c>
      <c r="G307" s="56" t="s">
        <v>85</v>
      </c>
      <c r="H307" s="344">
        <f>H301*1.1</f>
        <v>9686.2314999999999</v>
      </c>
    </row>
    <row r="308" spans="1:8" ht="15.75" x14ac:dyDescent="0.25">
      <c r="A308" s="55"/>
      <c r="B308" s="347" t="s">
        <v>2234</v>
      </c>
      <c r="C308" s="55"/>
      <c r="D308" s="138"/>
      <c r="E308" s="136"/>
      <c r="F308" s="136"/>
      <c r="G308" s="56"/>
      <c r="H308" s="70"/>
    </row>
    <row r="309" spans="1:8" ht="15.75" x14ac:dyDescent="0.25">
      <c r="A309" s="55" t="s">
        <v>2235</v>
      </c>
      <c r="B309" s="55" t="s">
        <v>65</v>
      </c>
      <c r="C309" s="55"/>
      <c r="D309" s="138">
        <v>0.55000000000000004</v>
      </c>
      <c r="E309" s="136">
        <f t="shared" si="0"/>
        <v>0.95755000000000012</v>
      </c>
      <c r="F309" s="136">
        <f t="shared" si="1"/>
        <v>1.375</v>
      </c>
      <c r="G309" s="56" t="s">
        <v>1678</v>
      </c>
      <c r="H309" s="70">
        <v>6768.9</v>
      </c>
    </row>
    <row r="310" spans="1:8" ht="15.75" x14ac:dyDescent="0.25">
      <c r="A310" s="55" t="s">
        <v>2236</v>
      </c>
      <c r="B310" s="55" t="s">
        <v>11</v>
      </c>
      <c r="C310" s="55"/>
      <c r="D310" s="138">
        <v>0.71</v>
      </c>
      <c r="E310" s="136">
        <f t="shared" si="0"/>
        <v>1.23611</v>
      </c>
      <c r="F310" s="136">
        <f t="shared" si="1"/>
        <v>1.7749999999999999</v>
      </c>
      <c r="G310" s="56" t="s">
        <v>86</v>
      </c>
      <c r="H310" s="70">
        <v>8344.4</v>
      </c>
    </row>
    <row r="311" spans="1:8" ht="15.75" x14ac:dyDescent="0.25">
      <c r="A311" s="57" t="s">
        <v>2237</v>
      </c>
      <c r="B311" s="57" t="s">
        <v>1236</v>
      </c>
      <c r="C311" s="57"/>
      <c r="D311" s="138">
        <v>0.55000000000000004</v>
      </c>
      <c r="E311" s="136">
        <f>D311*1.741</f>
        <v>0.95755000000000012</v>
      </c>
      <c r="F311" s="136">
        <f>D311*2.5</f>
        <v>1.375</v>
      </c>
      <c r="G311" s="56" t="s">
        <v>1678</v>
      </c>
      <c r="H311" s="345">
        <f>H309*1.07</f>
        <v>7242.723</v>
      </c>
    </row>
    <row r="312" spans="1:8" ht="15.75" x14ac:dyDescent="0.25">
      <c r="A312" s="57" t="s">
        <v>2238</v>
      </c>
      <c r="B312" s="57" t="s">
        <v>1235</v>
      </c>
      <c r="C312" s="57"/>
      <c r="D312" s="138">
        <v>0.71</v>
      </c>
      <c r="E312" s="136">
        <f>D312*1.741</f>
        <v>1.23611</v>
      </c>
      <c r="F312" s="136">
        <f>D312*2.5</f>
        <v>1.7749999999999999</v>
      </c>
      <c r="G312" s="56" t="s">
        <v>86</v>
      </c>
      <c r="H312" s="345">
        <f>H310*1.07</f>
        <v>8928.5079999999998</v>
      </c>
    </row>
    <row r="313" spans="1:8" ht="15.75" x14ac:dyDescent="0.25">
      <c r="A313" s="55"/>
      <c r="B313" s="347" t="s">
        <v>2239</v>
      </c>
      <c r="C313" s="55"/>
      <c r="D313" s="138"/>
      <c r="E313" s="136"/>
      <c r="F313" s="136"/>
      <c r="G313" s="56"/>
      <c r="H313" s="70"/>
    </row>
    <row r="314" spans="1:8" ht="15.75" x14ac:dyDescent="0.25">
      <c r="A314" s="57" t="s">
        <v>2240</v>
      </c>
      <c r="B314" s="57" t="s">
        <v>1267</v>
      </c>
      <c r="C314" s="57"/>
      <c r="D314" s="137">
        <v>0.53</v>
      </c>
      <c r="E314" s="136">
        <v>0.92273000000000005</v>
      </c>
      <c r="F314" s="136">
        <v>1.3250000000000002</v>
      </c>
      <c r="G314" s="56" t="s">
        <v>1679</v>
      </c>
      <c r="H314" s="71">
        <v>6335.12</v>
      </c>
    </row>
    <row r="315" spans="1:8" ht="15.75" x14ac:dyDescent="0.25">
      <c r="A315" s="57" t="s">
        <v>2241</v>
      </c>
      <c r="B315" s="57" t="s">
        <v>977</v>
      </c>
      <c r="C315" s="57"/>
      <c r="D315" s="137">
        <v>0.52</v>
      </c>
      <c r="E315" s="136">
        <v>0.90532000000000012</v>
      </c>
      <c r="F315" s="136">
        <v>1.3</v>
      </c>
      <c r="G315" s="56" t="s">
        <v>1717</v>
      </c>
      <c r="H315" s="71">
        <v>6164.3449999999993</v>
      </c>
    </row>
    <row r="316" spans="1:8" ht="15.75" x14ac:dyDescent="0.25">
      <c r="A316" s="57" t="s">
        <v>2242</v>
      </c>
      <c r="B316" s="57" t="s">
        <v>979</v>
      </c>
      <c r="C316" s="57"/>
      <c r="D316" s="137">
        <v>0.5</v>
      </c>
      <c r="E316" s="136">
        <v>0.87050000000000005</v>
      </c>
      <c r="F316" s="136">
        <v>1.25</v>
      </c>
      <c r="G316" s="56" t="s">
        <v>1716</v>
      </c>
      <c r="H316" s="71">
        <v>6028.99</v>
      </c>
    </row>
    <row r="317" spans="1:8" ht="15.75" x14ac:dyDescent="0.25">
      <c r="A317" s="55" t="s">
        <v>2243</v>
      </c>
      <c r="B317" s="55" t="s">
        <v>863</v>
      </c>
      <c r="C317" s="55">
        <v>3.3</v>
      </c>
      <c r="D317" s="138">
        <v>0.48499999999999999</v>
      </c>
      <c r="E317" s="136">
        <v>0.84438500000000005</v>
      </c>
      <c r="F317" s="136">
        <v>1.2124999999999999</v>
      </c>
      <c r="G317" s="56" t="s">
        <v>1679</v>
      </c>
      <c r="H317" s="348">
        <v>5783.5800000000008</v>
      </c>
    </row>
    <row r="318" spans="1:8" ht="15.75" x14ac:dyDescent="0.25">
      <c r="A318" s="55" t="s">
        <v>2244</v>
      </c>
      <c r="B318" s="55" t="s">
        <v>865</v>
      </c>
      <c r="C318" s="55">
        <v>3.2</v>
      </c>
      <c r="D318" s="138">
        <v>0.48499999999999999</v>
      </c>
      <c r="E318" s="136">
        <v>0.84438500000000005</v>
      </c>
      <c r="F318" s="136">
        <v>1.2124999999999999</v>
      </c>
      <c r="G318" s="56" t="s">
        <v>1679</v>
      </c>
      <c r="H318" s="348">
        <v>5824.06</v>
      </c>
    </row>
    <row r="319" spans="1:8" ht="15.75" x14ac:dyDescent="0.25">
      <c r="A319" s="57" t="s">
        <v>2245</v>
      </c>
      <c r="B319" s="57" t="s">
        <v>981</v>
      </c>
      <c r="C319" s="57"/>
      <c r="D319" s="137">
        <v>0.46</v>
      </c>
      <c r="E319" s="136">
        <v>0.80086000000000013</v>
      </c>
      <c r="F319" s="136">
        <v>1.1500000000000001</v>
      </c>
      <c r="G319" s="56" t="s">
        <v>1715</v>
      </c>
      <c r="H319" s="71">
        <v>5481.2449999999999</v>
      </c>
    </row>
    <row r="320" spans="1:8" ht="15.75" x14ac:dyDescent="0.25">
      <c r="A320" s="57" t="s">
        <v>2246</v>
      </c>
      <c r="B320" s="57" t="s">
        <v>1268</v>
      </c>
      <c r="C320" s="57"/>
      <c r="D320" s="137">
        <v>0.7</v>
      </c>
      <c r="E320" s="136">
        <v>1.2186999999999999</v>
      </c>
      <c r="F320" s="136">
        <v>1.75</v>
      </c>
      <c r="G320" s="56" t="s">
        <v>87</v>
      </c>
      <c r="H320" s="71">
        <v>7951.79</v>
      </c>
    </row>
    <row r="321" spans="1:8" ht="15.75" x14ac:dyDescent="0.25">
      <c r="A321" s="57" t="s">
        <v>2247</v>
      </c>
      <c r="B321" s="57" t="s">
        <v>1269</v>
      </c>
      <c r="C321" s="57"/>
      <c r="D321" s="137">
        <v>0.68</v>
      </c>
      <c r="E321" s="136">
        <v>1.1838800000000003</v>
      </c>
      <c r="F321" s="136">
        <v>1.7000000000000002</v>
      </c>
      <c r="G321" s="56" t="s">
        <v>978</v>
      </c>
      <c r="H321" s="71">
        <v>7803.7849999999999</v>
      </c>
    </row>
    <row r="322" spans="1:8" ht="15.75" x14ac:dyDescent="0.25">
      <c r="A322" s="57" t="s">
        <v>2248</v>
      </c>
      <c r="B322" s="57" t="s">
        <v>1270</v>
      </c>
      <c r="C322" s="57"/>
      <c r="D322" s="137">
        <v>0.68</v>
      </c>
      <c r="E322" s="136">
        <v>1.1838800000000003</v>
      </c>
      <c r="F322" s="136">
        <v>1.7000000000000002</v>
      </c>
      <c r="G322" s="56" t="s">
        <v>980</v>
      </c>
      <c r="H322" s="71">
        <v>7665.9</v>
      </c>
    </row>
    <row r="323" spans="1:8" ht="15.75" x14ac:dyDescent="0.25">
      <c r="A323" s="55" t="s">
        <v>2249</v>
      </c>
      <c r="B323" s="55" t="s">
        <v>864</v>
      </c>
      <c r="C323" s="55">
        <v>3.3</v>
      </c>
      <c r="D323" s="138">
        <v>0.64</v>
      </c>
      <c r="E323" s="136">
        <v>1.1142400000000001</v>
      </c>
      <c r="F323" s="136">
        <v>1.6</v>
      </c>
      <c r="G323" s="56" t="s">
        <v>87</v>
      </c>
      <c r="H323" s="70">
        <v>7306.6399999999994</v>
      </c>
    </row>
    <row r="324" spans="1:8" ht="15.75" x14ac:dyDescent="0.25">
      <c r="A324" s="55" t="s">
        <v>2250</v>
      </c>
      <c r="B324" s="55" t="s">
        <v>866</v>
      </c>
      <c r="C324" s="55">
        <v>3.2</v>
      </c>
      <c r="D324" s="138">
        <v>0.64</v>
      </c>
      <c r="E324" s="136">
        <v>1.1142400000000001</v>
      </c>
      <c r="F324" s="136">
        <v>1.6</v>
      </c>
      <c r="G324" s="56" t="s">
        <v>87</v>
      </c>
      <c r="H324" s="70">
        <v>7275.0149999999994</v>
      </c>
    </row>
    <row r="325" spans="1:8" ht="15.75" x14ac:dyDescent="0.25">
      <c r="A325" s="57" t="s">
        <v>2251</v>
      </c>
      <c r="B325" s="57" t="s">
        <v>982</v>
      </c>
      <c r="C325" s="57"/>
      <c r="D325" s="137">
        <v>0.61</v>
      </c>
      <c r="E325" s="136">
        <v>1.0620100000000001</v>
      </c>
      <c r="F325" s="136">
        <v>1.5249999999999999</v>
      </c>
      <c r="G325" s="56" t="s">
        <v>983</v>
      </c>
      <c r="H325" s="71">
        <v>6914.49</v>
      </c>
    </row>
    <row r="326" spans="1:8" ht="15.75" x14ac:dyDescent="0.25">
      <c r="A326" s="57" t="s">
        <v>2252</v>
      </c>
      <c r="B326" s="57" t="s">
        <v>1090</v>
      </c>
      <c r="C326" s="57"/>
      <c r="D326" s="137">
        <v>0.42</v>
      </c>
      <c r="E326" s="136">
        <v>0.73121999999999998</v>
      </c>
      <c r="F326" s="136">
        <v>1.05</v>
      </c>
      <c r="G326" s="56" t="s">
        <v>1091</v>
      </c>
      <c r="H326" s="71">
        <v>6020.1350000000002</v>
      </c>
    </row>
    <row r="327" spans="1:8" ht="15.75" x14ac:dyDescent="0.25">
      <c r="A327" s="57" t="s">
        <v>2253</v>
      </c>
      <c r="B327" s="57" t="s">
        <v>1092</v>
      </c>
      <c r="C327" s="57"/>
      <c r="D327" s="137">
        <v>0.45</v>
      </c>
      <c r="E327" s="136">
        <v>0.78345000000000009</v>
      </c>
      <c r="F327" s="136">
        <v>1.125</v>
      </c>
      <c r="G327" s="56" t="s">
        <v>1093</v>
      </c>
      <c r="H327" s="71">
        <v>5865.8050000000003</v>
      </c>
    </row>
    <row r="328" spans="1:8" ht="15.75" x14ac:dyDescent="0.25">
      <c r="A328" s="57" t="s">
        <v>2254</v>
      </c>
      <c r="B328" s="57" t="s">
        <v>1094</v>
      </c>
      <c r="C328" s="57"/>
      <c r="D328" s="137">
        <v>0.4</v>
      </c>
      <c r="E328" s="136">
        <v>0.69640000000000013</v>
      </c>
      <c r="F328" s="136">
        <v>1</v>
      </c>
      <c r="G328" s="56" t="s">
        <v>1095</v>
      </c>
      <c r="H328" s="71">
        <v>5711.4749999999995</v>
      </c>
    </row>
    <row r="329" spans="1:8" ht="15.75" x14ac:dyDescent="0.25">
      <c r="A329" s="57" t="s">
        <v>2255</v>
      </c>
      <c r="B329" s="57" t="s">
        <v>1096</v>
      </c>
      <c r="C329" s="57"/>
      <c r="D329" s="137">
        <v>0.39</v>
      </c>
      <c r="E329" s="136">
        <v>0.67899000000000009</v>
      </c>
      <c r="F329" s="136">
        <v>0.97500000000000009</v>
      </c>
      <c r="G329" s="56" t="s">
        <v>1097</v>
      </c>
      <c r="H329" s="71">
        <v>5495.16</v>
      </c>
    </row>
    <row r="330" spans="1:8" ht="15.75" x14ac:dyDescent="0.25">
      <c r="A330" s="57" t="s">
        <v>2256</v>
      </c>
      <c r="B330" s="57" t="s">
        <v>1098</v>
      </c>
      <c r="C330" s="57"/>
      <c r="D330" s="137">
        <v>0.36</v>
      </c>
      <c r="E330" s="136">
        <v>0.62675999999999998</v>
      </c>
      <c r="F330" s="136">
        <v>0.89999999999999991</v>
      </c>
      <c r="G330" s="56" t="s">
        <v>1099</v>
      </c>
      <c r="H330" s="71">
        <v>5325.65</v>
      </c>
    </row>
    <row r="331" spans="1:8" ht="15.75" x14ac:dyDescent="0.25">
      <c r="A331" s="340" t="s">
        <v>2257</v>
      </c>
      <c r="B331" s="57" t="s">
        <v>1100</v>
      </c>
      <c r="C331" s="57"/>
      <c r="D331" s="137">
        <v>0.36</v>
      </c>
      <c r="E331" s="136">
        <v>0.62675999999999998</v>
      </c>
      <c r="F331" s="136">
        <v>0.89999999999999991</v>
      </c>
      <c r="G331" s="56" t="s">
        <v>1101</v>
      </c>
      <c r="H331" s="71">
        <v>5171.32</v>
      </c>
    </row>
    <row r="332" spans="1:8" ht="15.75" x14ac:dyDescent="0.25">
      <c r="A332" s="340" t="s">
        <v>2258</v>
      </c>
      <c r="B332" s="57" t="s">
        <v>1200</v>
      </c>
      <c r="C332" s="57"/>
      <c r="D332" s="137">
        <v>0.53</v>
      </c>
      <c r="E332" s="136">
        <v>0.92273000000000005</v>
      </c>
      <c r="F332" s="136">
        <v>1.3250000000000002</v>
      </c>
      <c r="G332" s="56" t="s">
        <v>1679</v>
      </c>
      <c r="H332" s="344">
        <f>H314*1.07</f>
        <v>6778.5784000000003</v>
      </c>
    </row>
    <row r="333" spans="1:8" ht="15.75" x14ac:dyDescent="0.25">
      <c r="A333" s="340" t="s">
        <v>2260</v>
      </c>
      <c r="B333" s="57" t="s">
        <v>2259</v>
      </c>
      <c r="C333" s="57"/>
      <c r="D333" s="137"/>
      <c r="E333" s="136"/>
      <c r="F333" s="136"/>
      <c r="G333" s="56"/>
      <c r="H333" s="344">
        <f>H318*1.07</f>
        <v>6231.744200000001</v>
      </c>
    </row>
    <row r="334" spans="1:8" ht="15.75" x14ac:dyDescent="0.25">
      <c r="A334" s="340" t="s">
        <v>2261</v>
      </c>
      <c r="B334" s="57" t="s">
        <v>1201</v>
      </c>
      <c r="C334" s="57"/>
      <c r="D334" s="137">
        <v>0.7</v>
      </c>
      <c r="E334" s="136">
        <v>1.2186999999999999</v>
      </c>
      <c r="F334" s="136">
        <v>1.75</v>
      </c>
      <c r="G334" s="56" t="s">
        <v>87</v>
      </c>
      <c r="H334" s="344">
        <f>H320*1.07</f>
        <v>8508.4153000000006</v>
      </c>
    </row>
    <row r="335" spans="1:8" ht="15.75" x14ac:dyDescent="0.25">
      <c r="A335" s="340" t="s">
        <v>2262</v>
      </c>
      <c r="B335" s="57" t="s">
        <v>1202</v>
      </c>
      <c r="C335" s="57"/>
      <c r="D335" s="137">
        <v>0.68</v>
      </c>
      <c r="E335" s="136">
        <v>1.1838800000000003</v>
      </c>
      <c r="F335" s="136">
        <v>1.7000000000000002</v>
      </c>
      <c r="G335" s="56" t="s">
        <v>978</v>
      </c>
      <c r="H335" s="344">
        <f>H321*1.07</f>
        <v>8350.0499500000005</v>
      </c>
    </row>
    <row r="336" spans="1:8" ht="15.75" x14ac:dyDescent="0.25">
      <c r="A336" s="340" t="s">
        <v>2263</v>
      </c>
      <c r="B336" s="57" t="s">
        <v>1203</v>
      </c>
      <c r="C336" s="57"/>
      <c r="D336" s="137">
        <v>0.68</v>
      </c>
      <c r="E336" s="136">
        <v>1.1838800000000003</v>
      </c>
      <c r="F336" s="136">
        <v>1.7000000000000002</v>
      </c>
      <c r="G336" s="56" t="s">
        <v>980</v>
      </c>
      <c r="H336" s="344">
        <f>H322*1.07</f>
        <v>8202.5130000000008</v>
      </c>
    </row>
    <row r="337" spans="1:8" ht="15.75" x14ac:dyDescent="0.25">
      <c r="A337" s="340" t="s">
        <v>2264</v>
      </c>
      <c r="B337" s="57" t="s">
        <v>1237</v>
      </c>
      <c r="C337" s="57"/>
      <c r="D337" s="138">
        <v>0.64</v>
      </c>
      <c r="E337" s="136">
        <v>1.1142400000000001</v>
      </c>
      <c r="F337" s="136">
        <v>1.6</v>
      </c>
      <c r="G337" s="56" t="s">
        <v>1173</v>
      </c>
      <c r="H337" s="345">
        <f>H323*1.07</f>
        <v>7818.1048000000001</v>
      </c>
    </row>
    <row r="338" spans="1:8" ht="15.75" x14ac:dyDescent="0.25">
      <c r="A338" s="340" t="s">
        <v>2265</v>
      </c>
      <c r="B338" s="57" t="s">
        <v>1238</v>
      </c>
      <c r="C338" s="57"/>
      <c r="D338" s="138">
        <v>0.64</v>
      </c>
      <c r="E338" s="136">
        <v>1.1142400000000001</v>
      </c>
      <c r="F338" s="136">
        <v>1.6</v>
      </c>
      <c r="G338" s="56" t="s">
        <v>1239</v>
      </c>
      <c r="H338" s="345">
        <f>H324*1.07</f>
        <v>7784.2660500000002</v>
      </c>
    </row>
    <row r="339" spans="1:8" ht="15.75" x14ac:dyDescent="0.25">
      <c r="A339" s="340" t="s">
        <v>2266</v>
      </c>
      <c r="B339" s="57" t="s">
        <v>1245</v>
      </c>
      <c r="C339" s="57"/>
      <c r="D339" s="138">
        <v>0.42</v>
      </c>
      <c r="E339" s="136">
        <v>0.73121999999999998</v>
      </c>
      <c r="F339" s="136">
        <v>1.05</v>
      </c>
      <c r="G339" s="56" t="s">
        <v>1091</v>
      </c>
      <c r="H339" s="345">
        <f>H326*1.07</f>
        <v>6441.5444500000003</v>
      </c>
    </row>
    <row r="340" spans="1:8" ht="15.75" x14ac:dyDescent="0.25">
      <c r="A340" s="340" t="s">
        <v>2268</v>
      </c>
      <c r="B340" s="57" t="s">
        <v>2267</v>
      </c>
      <c r="C340" s="57"/>
      <c r="D340" s="138"/>
      <c r="E340" s="136"/>
      <c r="F340" s="136"/>
      <c r="G340" s="56"/>
      <c r="H340" s="345">
        <f>H320*1.07</f>
        <v>8508.4153000000006</v>
      </c>
    </row>
    <row r="341" spans="1:8" ht="15.75" x14ac:dyDescent="0.25">
      <c r="A341" s="340" t="s">
        <v>2270</v>
      </c>
      <c r="B341" s="57" t="s">
        <v>2269</v>
      </c>
      <c r="C341" s="57"/>
      <c r="D341" s="138"/>
      <c r="E341" s="136"/>
      <c r="F341" s="136"/>
      <c r="G341" s="56"/>
      <c r="H341" s="345">
        <f>H323*1.07</f>
        <v>7818.1048000000001</v>
      </c>
    </row>
    <row r="342" spans="1:8" ht="15.75" x14ac:dyDescent="0.25">
      <c r="A342" s="340" t="s">
        <v>2272</v>
      </c>
      <c r="B342" s="57" t="s">
        <v>2271</v>
      </c>
      <c r="C342" s="57"/>
      <c r="D342" s="138"/>
      <c r="E342" s="136"/>
      <c r="F342" s="136"/>
      <c r="G342" s="56"/>
      <c r="H342" s="345">
        <f>H324*1.07</f>
        <v>7784.2660500000002</v>
      </c>
    </row>
    <row r="343" spans="1:8" ht="15.75" x14ac:dyDescent="0.25">
      <c r="A343" s="340" t="s">
        <v>2273</v>
      </c>
      <c r="B343" s="57" t="s">
        <v>1295</v>
      </c>
      <c r="C343" s="57"/>
      <c r="D343" s="137">
        <v>0.39</v>
      </c>
      <c r="E343" s="136">
        <v>0.67899000000000009</v>
      </c>
      <c r="F343" s="136">
        <v>0.97500000000000009</v>
      </c>
      <c r="G343" s="56" t="s">
        <v>1097</v>
      </c>
      <c r="H343" s="344">
        <f>H329*1.1</f>
        <v>6044.6760000000004</v>
      </c>
    </row>
    <row r="344" spans="1:8" ht="15.75" x14ac:dyDescent="0.25">
      <c r="A344" s="340" t="s">
        <v>2274</v>
      </c>
      <c r="B344" s="57" t="s">
        <v>1296</v>
      </c>
      <c r="C344" s="57"/>
      <c r="D344" s="137">
        <v>0.48499999999999999</v>
      </c>
      <c r="E344" s="136">
        <v>0.84438500000000005</v>
      </c>
      <c r="F344" s="136">
        <v>1.2124999999999999</v>
      </c>
      <c r="G344" s="56" t="s">
        <v>1727</v>
      </c>
      <c r="H344" s="344">
        <f>H317*1.1</f>
        <v>6361.938000000001</v>
      </c>
    </row>
    <row r="345" spans="1:8" ht="15.75" x14ac:dyDescent="0.25">
      <c r="A345" s="340" t="s">
        <v>2275</v>
      </c>
      <c r="B345" s="57" t="s">
        <v>1300</v>
      </c>
      <c r="C345" s="57"/>
      <c r="D345" s="137">
        <v>0.48499999999999999</v>
      </c>
      <c r="E345" s="136">
        <v>0.84438500000000005</v>
      </c>
      <c r="F345" s="136">
        <v>1.2124999999999999</v>
      </c>
      <c r="G345" s="56" t="s">
        <v>1726</v>
      </c>
      <c r="H345" s="344">
        <f>H318*1.1</f>
        <v>6406.4660000000013</v>
      </c>
    </row>
    <row r="346" spans="1:8" ht="15.75" x14ac:dyDescent="0.25">
      <c r="A346" s="340" t="s">
        <v>2277</v>
      </c>
      <c r="B346" s="57" t="s">
        <v>2276</v>
      </c>
      <c r="C346" s="57"/>
      <c r="D346" s="137"/>
      <c r="E346" s="136"/>
      <c r="F346" s="136"/>
      <c r="G346" s="56"/>
      <c r="H346" s="344">
        <f>H319*1.1</f>
        <v>6029.3695000000007</v>
      </c>
    </row>
    <row r="347" spans="1:8" ht="15.75" x14ac:dyDescent="0.25">
      <c r="A347" s="340" t="s">
        <v>2278</v>
      </c>
      <c r="B347" s="57" t="s">
        <v>1302</v>
      </c>
      <c r="C347" s="57"/>
      <c r="D347" s="137">
        <v>0.7</v>
      </c>
      <c r="E347" s="136">
        <v>1.2186999999999999</v>
      </c>
      <c r="F347" s="136">
        <v>1.75</v>
      </c>
      <c r="G347" s="56" t="s">
        <v>87</v>
      </c>
      <c r="H347" s="344">
        <f>H320*1.1</f>
        <v>8746.969000000001</v>
      </c>
    </row>
    <row r="348" spans="1:8" ht="15.75" x14ac:dyDescent="0.25">
      <c r="A348" s="340" t="s">
        <v>2279</v>
      </c>
      <c r="B348" s="57" t="s">
        <v>1297</v>
      </c>
      <c r="C348" s="57"/>
      <c r="D348" s="137">
        <v>0.64</v>
      </c>
      <c r="E348" s="136">
        <v>1.1142400000000001</v>
      </c>
      <c r="F348" s="136">
        <v>1.6</v>
      </c>
      <c r="G348" s="56" t="s">
        <v>1173</v>
      </c>
      <c r="H348" s="344">
        <f>H323*1.1</f>
        <v>8037.3040000000001</v>
      </c>
    </row>
    <row r="349" spans="1:8" ht="15.75" x14ac:dyDescent="0.25">
      <c r="A349" s="340"/>
      <c r="B349" s="57" t="s">
        <v>1298</v>
      </c>
      <c r="C349" s="57"/>
      <c r="D349" s="137">
        <v>0.63</v>
      </c>
      <c r="E349" s="136">
        <v>1.09683</v>
      </c>
      <c r="F349" s="136">
        <v>1.575</v>
      </c>
      <c r="G349" s="56" t="s">
        <v>1299</v>
      </c>
      <c r="H349" s="344">
        <f>H320/1.2*1.1*1.1</f>
        <v>8018.0549166666679</v>
      </c>
    </row>
    <row r="350" spans="1:8" ht="15.75" x14ac:dyDescent="0.25">
      <c r="A350" s="340" t="s">
        <v>2280</v>
      </c>
      <c r="B350" s="57" t="s">
        <v>1301</v>
      </c>
      <c r="C350" s="57"/>
      <c r="D350" s="137">
        <v>0.64</v>
      </c>
      <c r="E350" s="136">
        <v>1.1142400000000001</v>
      </c>
      <c r="F350" s="136">
        <v>1.6</v>
      </c>
      <c r="G350" s="56" t="s">
        <v>1239</v>
      </c>
      <c r="H350" s="344">
        <f>H324*1.1</f>
        <v>8002.5164999999997</v>
      </c>
    </row>
    <row r="351" spans="1:8" ht="15.75" x14ac:dyDescent="0.25">
      <c r="A351" s="340" t="s">
        <v>2282</v>
      </c>
      <c r="B351" s="57" t="s">
        <v>2281</v>
      </c>
      <c r="C351" s="57"/>
      <c r="D351" s="137"/>
      <c r="E351" s="136"/>
      <c r="F351" s="136"/>
      <c r="G351" s="56"/>
      <c r="H351" s="344">
        <f>H318*1.1</f>
        <v>6406.4660000000013</v>
      </c>
    </row>
    <row r="352" spans="1:8" ht="15.75" x14ac:dyDescent="0.25">
      <c r="A352" s="55"/>
      <c r="B352" s="347" t="s">
        <v>2283</v>
      </c>
      <c r="C352" s="55"/>
      <c r="D352" s="138"/>
      <c r="E352" s="136"/>
      <c r="F352" s="136"/>
      <c r="G352" s="56"/>
      <c r="H352" s="70"/>
    </row>
    <row r="353" spans="1:8" ht="15.75" x14ac:dyDescent="0.25">
      <c r="A353" s="55" t="s">
        <v>2284</v>
      </c>
      <c r="B353" s="55" t="s">
        <v>67</v>
      </c>
      <c r="C353" s="55">
        <v>3</v>
      </c>
      <c r="D353" s="138">
        <v>0.45</v>
      </c>
      <c r="E353" s="136">
        <f t="shared" si="0"/>
        <v>0.78345000000000009</v>
      </c>
      <c r="F353" s="136">
        <f t="shared" si="1"/>
        <v>1.125</v>
      </c>
      <c r="G353" s="56" t="s">
        <v>1680</v>
      </c>
      <c r="H353" s="70">
        <v>5297.82</v>
      </c>
    </row>
    <row r="354" spans="1:8" ht="15.75" x14ac:dyDescent="0.25">
      <c r="A354" s="57" t="s">
        <v>2285</v>
      </c>
      <c r="B354" s="57" t="s">
        <v>984</v>
      </c>
      <c r="C354" s="57"/>
      <c r="D354" s="137">
        <v>0.44</v>
      </c>
      <c r="E354" s="136">
        <f>D354*1.741</f>
        <v>0.76604000000000005</v>
      </c>
      <c r="F354" s="136">
        <f>D354*2.5</f>
        <v>1.1000000000000001</v>
      </c>
      <c r="G354" s="56" t="s">
        <v>1708</v>
      </c>
      <c r="H354" s="71">
        <v>5161.2</v>
      </c>
    </row>
    <row r="355" spans="1:8" ht="15.75" x14ac:dyDescent="0.25">
      <c r="A355" s="55" t="s">
        <v>2286</v>
      </c>
      <c r="B355" s="55" t="s">
        <v>68</v>
      </c>
      <c r="C355" s="55">
        <v>3</v>
      </c>
      <c r="D355" s="138">
        <v>0.59</v>
      </c>
      <c r="E355" s="136">
        <f t="shared" si="0"/>
        <v>1.02719</v>
      </c>
      <c r="F355" s="136">
        <f t="shared" si="1"/>
        <v>1.4749999999999999</v>
      </c>
      <c r="G355" s="56" t="s">
        <v>88</v>
      </c>
      <c r="H355" s="70">
        <v>6523.6050000000005</v>
      </c>
    </row>
    <row r="356" spans="1:8" ht="15.75" x14ac:dyDescent="0.25">
      <c r="A356" s="57" t="s">
        <v>2287</v>
      </c>
      <c r="B356" s="57" t="s">
        <v>985</v>
      </c>
      <c r="C356" s="57"/>
      <c r="D356" s="137">
        <v>0.56999999999999995</v>
      </c>
      <c r="E356" s="136">
        <f t="shared" si="0"/>
        <v>0.99236999999999997</v>
      </c>
      <c r="F356" s="136">
        <f t="shared" si="1"/>
        <v>1.4249999999999998</v>
      </c>
      <c r="G356" s="56" t="s">
        <v>986</v>
      </c>
      <c r="H356" s="71">
        <v>6274.4</v>
      </c>
    </row>
    <row r="357" spans="1:8" ht="15.75" x14ac:dyDescent="0.25">
      <c r="A357" s="57" t="s">
        <v>2288</v>
      </c>
      <c r="B357" s="57" t="s">
        <v>1102</v>
      </c>
      <c r="C357" s="57"/>
      <c r="D357" s="137">
        <v>0.35</v>
      </c>
      <c r="E357" s="136">
        <f t="shared" si="0"/>
        <v>0.60934999999999995</v>
      </c>
      <c r="F357" s="136">
        <f t="shared" si="1"/>
        <v>0.875</v>
      </c>
      <c r="G357" s="56" t="s">
        <v>1103</v>
      </c>
      <c r="H357" s="71">
        <v>5033.4350000000004</v>
      </c>
    </row>
    <row r="358" spans="1:8" ht="15.75" x14ac:dyDescent="0.25">
      <c r="A358" s="57" t="s">
        <v>2289</v>
      </c>
      <c r="B358" s="57" t="s">
        <v>1104</v>
      </c>
      <c r="C358" s="57"/>
      <c r="D358" s="137">
        <v>0.34</v>
      </c>
      <c r="E358" s="136">
        <f t="shared" si="0"/>
        <v>0.59194000000000013</v>
      </c>
      <c r="F358" s="136">
        <f t="shared" si="1"/>
        <v>0.85000000000000009</v>
      </c>
      <c r="G358" s="56" t="s">
        <v>1105</v>
      </c>
      <c r="H358" s="71">
        <v>4880.37</v>
      </c>
    </row>
    <row r="359" spans="1:8" ht="15.75" x14ac:dyDescent="0.25">
      <c r="A359" s="57" t="s">
        <v>2290</v>
      </c>
      <c r="B359" s="57" t="s">
        <v>1106</v>
      </c>
      <c r="C359" s="57"/>
      <c r="D359" s="137">
        <v>0.33</v>
      </c>
      <c r="E359" s="136">
        <f t="shared" si="0"/>
        <v>0.5745300000000001</v>
      </c>
      <c r="F359" s="136">
        <f t="shared" si="1"/>
        <v>0.82500000000000007</v>
      </c>
      <c r="G359" s="56" t="s">
        <v>1107</v>
      </c>
      <c r="H359" s="71">
        <v>4724.7749999999996</v>
      </c>
    </row>
    <row r="360" spans="1:8" ht="15.75" x14ac:dyDescent="0.25">
      <c r="A360" s="57" t="s">
        <v>2291</v>
      </c>
      <c r="B360" s="57" t="s">
        <v>1204</v>
      </c>
      <c r="C360" s="57"/>
      <c r="D360" s="137">
        <v>0.45</v>
      </c>
      <c r="E360" s="136">
        <f t="shared" si="0"/>
        <v>0.78345000000000009</v>
      </c>
      <c r="F360" s="136">
        <f t="shared" si="1"/>
        <v>1.125</v>
      </c>
      <c r="G360" s="56" t="s">
        <v>1680</v>
      </c>
      <c r="H360" s="344">
        <f>H353*1.07</f>
        <v>5668.6674000000003</v>
      </c>
    </row>
    <row r="361" spans="1:8" ht="15.75" x14ac:dyDescent="0.25">
      <c r="A361" s="57" t="s">
        <v>2292</v>
      </c>
      <c r="B361" s="57" t="s">
        <v>1205</v>
      </c>
      <c r="C361" s="57"/>
      <c r="D361" s="137">
        <v>0.59</v>
      </c>
      <c r="E361" s="136">
        <f t="shared" si="0"/>
        <v>1.02719</v>
      </c>
      <c r="F361" s="136">
        <f t="shared" si="1"/>
        <v>1.4749999999999999</v>
      </c>
      <c r="G361" s="56" t="s">
        <v>88</v>
      </c>
      <c r="H361" s="344">
        <f>H355*1.07</f>
        <v>6980.2573500000008</v>
      </c>
    </row>
    <row r="362" spans="1:8" ht="15.75" x14ac:dyDescent="0.25">
      <c r="A362" s="57" t="s">
        <v>2293</v>
      </c>
      <c r="B362" s="57" t="s">
        <v>1244</v>
      </c>
      <c r="C362" s="57"/>
      <c r="D362" s="138">
        <v>0.35</v>
      </c>
      <c r="E362" s="136">
        <f t="shared" si="0"/>
        <v>0.60934999999999995</v>
      </c>
      <c r="F362" s="136">
        <f t="shared" si="1"/>
        <v>0.875</v>
      </c>
      <c r="G362" s="56" t="s">
        <v>1103</v>
      </c>
      <c r="H362" s="345">
        <f>H357*1.07</f>
        <v>5385.775450000001</v>
      </c>
    </row>
    <row r="363" spans="1:8" ht="15.75" x14ac:dyDescent="0.25">
      <c r="A363" s="57" t="s">
        <v>2294</v>
      </c>
      <c r="B363" s="57" t="s">
        <v>1271</v>
      </c>
      <c r="C363" s="57"/>
      <c r="D363" s="137">
        <v>0.45</v>
      </c>
      <c r="E363" s="136">
        <f t="shared" si="0"/>
        <v>0.78345000000000009</v>
      </c>
      <c r="F363" s="136">
        <f t="shared" si="1"/>
        <v>1.125</v>
      </c>
      <c r="G363" s="56" t="s">
        <v>1680</v>
      </c>
      <c r="H363" s="344">
        <f>H353*1.07</f>
        <v>5668.6674000000003</v>
      </c>
    </row>
    <row r="364" spans="1:8" ht="15.75" x14ac:dyDescent="0.25">
      <c r="A364" s="57" t="s">
        <v>2295</v>
      </c>
      <c r="B364" s="57" t="s">
        <v>1272</v>
      </c>
      <c r="C364" s="57"/>
      <c r="D364" s="137">
        <v>0.59</v>
      </c>
      <c r="E364" s="136">
        <f t="shared" si="0"/>
        <v>1.02719</v>
      </c>
      <c r="F364" s="136">
        <f t="shared" si="1"/>
        <v>1.4749999999999999</v>
      </c>
      <c r="G364" s="56" t="s">
        <v>88</v>
      </c>
      <c r="H364" s="344">
        <f>H355*1.07</f>
        <v>6980.2573500000008</v>
      </c>
    </row>
    <row r="365" spans="1:8" ht="15.75" x14ac:dyDescent="0.25">
      <c r="A365" s="57" t="s">
        <v>2296</v>
      </c>
      <c r="B365" s="57" t="s">
        <v>1303</v>
      </c>
      <c r="C365" s="57"/>
      <c r="D365" s="137">
        <v>0.45</v>
      </c>
      <c r="E365" s="136">
        <f t="shared" si="0"/>
        <v>0.78345000000000009</v>
      </c>
      <c r="F365" s="136">
        <f t="shared" si="1"/>
        <v>1.125</v>
      </c>
      <c r="G365" s="56" t="s">
        <v>1680</v>
      </c>
      <c r="H365" s="344">
        <f>H353*1.1</f>
        <v>5827.6019999999999</v>
      </c>
    </row>
    <row r="366" spans="1:8" ht="15.75" x14ac:dyDescent="0.25">
      <c r="A366" s="57" t="s">
        <v>2297</v>
      </c>
      <c r="B366" s="57" t="s">
        <v>1304</v>
      </c>
      <c r="C366" s="57"/>
      <c r="D366" s="137">
        <v>0.59</v>
      </c>
      <c r="E366" s="136">
        <f t="shared" si="0"/>
        <v>1.02719</v>
      </c>
      <c r="F366" s="136">
        <f t="shared" si="1"/>
        <v>1.4749999999999999</v>
      </c>
      <c r="G366" s="56" t="s">
        <v>88</v>
      </c>
      <c r="H366" s="344">
        <f>H355*1.1</f>
        <v>7175.9655000000012</v>
      </c>
    </row>
    <row r="367" spans="1:8" ht="15.75" x14ac:dyDescent="0.25">
      <c r="A367" s="55"/>
      <c r="B367" s="347" t="s">
        <v>2298</v>
      </c>
      <c r="C367" s="55"/>
      <c r="D367" s="138"/>
      <c r="E367" s="136"/>
      <c r="F367" s="136"/>
      <c r="G367" s="56"/>
      <c r="H367" s="70"/>
    </row>
    <row r="368" spans="1:8" ht="15.75" x14ac:dyDescent="0.25">
      <c r="A368" s="57" t="s">
        <v>2299</v>
      </c>
      <c r="B368" s="57" t="s">
        <v>1273</v>
      </c>
      <c r="C368" s="57"/>
      <c r="D368" s="137">
        <v>0.4</v>
      </c>
      <c r="E368" s="136">
        <v>0.69640000000000013</v>
      </c>
      <c r="F368" s="136">
        <v>1</v>
      </c>
      <c r="G368" s="56" t="s">
        <v>1681</v>
      </c>
      <c r="H368" s="71">
        <v>4662.79</v>
      </c>
    </row>
    <row r="369" spans="1:8" ht="15.75" x14ac:dyDescent="0.25">
      <c r="A369" s="57" t="s">
        <v>2300</v>
      </c>
      <c r="B369" s="57" t="s">
        <v>1274</v>
      </c>
      <c r="C369" s="57"/>
      <c r="D369" s="138">
        <v>0.52</v>
      </c>
      <c r="E369" s="136">
        <v>0.90532000000000012</v>
      </c>
      <c r="F369" s="136">
        <v>1.3</v>
      </c>
      <c r="G369" s="56" t="s">
        <v>89</v>
      </c>
      <c r="H369" s="70">
        <v>5869.6</v>
      </c>
    </row>
    <row r="370" spans="1:8" ht="15.75" x14ac:dyDescent="0.25">
      <c r="A370" s="57" t="s">
        <v>2301</v>
      </c>
      <c r="B370" s="57" t="s">
        <v>1206</v>
      </c>
      <c r="C370" s="57"/>
      <c r="D370" s="137">
        <v>0.4</v>
      </c>
      <c r="E370" s="136">
        <f>D370*1.741</f>
        <v>0.69640000000000013</v>
      </c>
      <c r="F370" s="136">
        <f>D370*2.5</f>
        <v>1</v>
      </c>
      <c r="G370" s="56" t="s">
        <v>1681</v>
      </c>
      <c r="H370" s="344">
        <f>H368*1.07</f>
        <v>4989.1853000000001</v>
      </c>
    </row>
    <row r="371" spans="1:8" ht="15.75" x14ac:dyDescent="0.25">
      <c r="A371" s="57" t="s">
        <v>2302</v>
      </c>
      <c r="B371" s="57" t="s">
        <v>1207</v>
      </c>
      <c r="C371" s="57"/>
      <c r="D371" s="137">
        <v>0.52</v>
      </c>
      <c r="E371" s="136">
        <f>D371*1.741</f>
        <v>0.90532000000000012</v>
      </c>
      <c r="F371" s="136">
        <f>D371*2.5</f>
        <v>1.3</v>
      </c>
      <c r="G371" s="56" t="s">
        <v>89</v>
      </c>
      <c r="H371" s="344">
        <f>H369*1.07</f>
        <v>6280.4720000000007</v>
      </c>
    </row>
    <row r="372" spans="1:8" ht="15.75" x14ac:dyDescent="0.25">
      <c r="A372" s="340" t="s">
        <v>2304</v>
      </c>
      <c r="B372" s="57" t="s">
        <v>2303</v>
      </c>
      <c r="C372" s="57"/>
      <c r="D372" s="138"/>
      <c r="E372" s="136"/>
      <c r="F372" s="136"/>
      <c r="G372" s="56"/>
      <c r="H372" s="345">
        <f>H368*1.1</f>
        <v>5129.0690000000004</v>
      </c>
    </row>
    <row r="373" spans="1:8" ht="15.75" x14ac:dyDescent="0.25">
      <c r="A373" s="57" t="s">
        <v>2305</v>
      </c>
      <c r="B373" s="57" t="s">
        <v>1305</v>
      </c>
      <c r="C373" s="57"/>
      <c r="D373" s="137">
        <v>0.52</v>
      </c>
      <c r="E373" s="136">
        <f>D373*1.741</f>
        <v>0.90532000000000012</v>
      </c>
      <c r="F373" s="136">
        <f>D373*2.5</f>
        <v>1.3</v>
      </c>
      <c r="G373" s="56" t="s">
        <v>89</v>
      </c>
      <c r="H373" s="344">
        <f>H369*1.1</f>
        <v>6456.5600000000013</v>
      </c>
    </row>
    <row r="374" spans="1:8" ht="15.75" x14ac:dyDescent="0.25">
      <c r="A374" s="55"/>
      <c r="B374" s="347" t="s">
        <v>2306</v>
      </c>
      <c r="C374" s="55"/>
      <c r="D374" s="138"/>
      <c r="E374" s="136"/>
      <c r="F374" s="136"/>
      <c r="G374" s="56"/>
      <c r="H374" s="70"/>
    </row>
    <row r="375" spans="1:8" ht="15.75" x14ac:dyDescent="0.25">
      <c r="A375" s="346" t="s">
        <v>2307</v>
      </c>
      <c r="B375" s="55" t="s">
        <v>69</v>
      </c>
      <c r="C375" s="55">
        <v>2.7</v>
      </c>
      <c r="D375" s="138">
        <v>0.4</v>
      </c>
      <c r="E375" s="136">
        <f t="shared" si="0"/>
        <v>0.69640000000000013</v>
      </c>
      <c r="F375" s="136">
        <f t="shared" si="1"/>
        <v>1</v>
      </c>
      <c r="G375" s="56" t="s">
        <v>1682</v>
      </c>
      <c r="H375" s="70">
        <v>4918.5499999999993</v>
      </c>
    </row>
    <row r="376" spans="1:8" ht="15.75" x14ac:dyDescent="0.25">
      <c r="A376" s="346" t="s">
        <v>2309</v>
      </c>
      <c r="B376" s="55" t="s">
        <v>2308</v>
      </c>
      <c r="C376" s="55"/>
      <c r="D376" s="138"/>
      <c r="E376" s="136"/>
      <c r="F376" s="136"/>
      <c r="G376" s="56"/>
      <c r="H376" s="345">
        <f>H375</f>
        <v>4918.5499999999993</v>
      </c>
    </row>
    <row r="377" spans="1:8" ht="15.75" x14ac:dyDescent="0.25">
      <c r="A377" s="340" t="s">
        <v>2310</v>
      </c>
      <c r="B377" s="57" t="s">
        <v>987</v>
      </c>
      <c r="C377" s="57"/>
      <c r="D377" s="137">
        <v>0.39</v>
      </c>
      <c r="E377" s="136">
        <f>D377*1.741</f>
        <v>0.67899000000000009</v>
      </c>
      <c r="F377" s="136">
        <f>D377*2.5</f>
        <v>0.97500000000000009</v>
      </c>
      <c r="G377" s="56" t="s">
        <v>1709</v>
      </c>
      <c r="H377" s="71">
        <v>4474.3050000000003</v>
      </c>
    </row>
    <row r="378" spans="1:8" ht="15.75" x14ac:dyDescent="0.25">
      <c r="A378" s="340" t="s">
        <v>2311</v>
      </c>
      <c r="B378" s="57" t="s">
        <v>989</v>
      </c>
      <c r="C378" s="57"/>
      <c r="D378" s="137">
        <v>0.37</v>
      </c>
      <c r="E378" s="136">
        <f>D378*1.741</f>
        <v>0.64417000000000002</v>
      </c>
      <c r="F378" s="136">
        <f>D378*2.5</f>
        <v>0.92500000000000004</v>
      </c>
      <c r="G378" s="56" t="s">
        <v>1710</v>
      </c>
      <c r="H378" s="71">
        <v>4340.2150000000001</v>
      </c>
    </row>
    <row r="379" spans="1:8" ht="15.75" x14ac:dyDescent="0.25">
      <c r="A379" s="346" t="s">
        <v>2312</v>
      </c>
      <c r="B379" s="55" t="s">
        <v>45</v>
      </c>
      <c r="C379" s="55">
        <v>2.7</v>
      </c>
      <c r="D379" s="138">
        <v>0.53</v>
      </c>
      <c r="E379" s="136">
        <f t="shared" si="0"/>
        <v>0.92273000000000005</v>
      </c>
      <c r="F379" s="136">
        <f t="shared" si="1"/>
        <v>1.3250000000000002</v>
      </c>
      <c r="G379" s="56" t="s">
        <v>90</v>
      </c>
      <c r="H379" s="70">
        <v>5905.0199999999995</v>
      </c>
    </row>
    <row r="380" spans="1:8" ht="15.75" x14ac:dyDescent="0.25">
      <c r="A380" s="346" t="s">
        <v>2314</v>
      </c>
      <c r="B380" s="57" t="s">
        <v>2313</v>
      </c>
      <c r="C380" s="55"/>
      <c r="D380" s="138"/>
      <c r="E380" s="136"/>
      <c r="F380" s="136"/>
      <c r="G380" s="56"/>
      <c r="H380" s="70">
        <v>5905.0199999999995</v>
      </c>
    </row>
    <row r="381" spans="1:8" ht="15.75" x14ac:dyDescent="0.25">
      <c r="A381" s="340" t="s">
        <v>2316</v>
      </c>
      <c r="B381" s="57" t="s">
        <v>2315</v>
      </c>
      <c r="C381" s="57"/>
      <c r="D381" s="137">
        <v>0.51</v>
      </c>
      <c r="E381" s="136">
        <f t="shared" ref="E381:E393" si="4">D381*1.741</f>
        <v>0.88791000000000009</v>
      </c>
      <c r="F381" s="136">
        <f t="shared" ref="F381:F393" si="5">D381*2.5</f>
        <v>1.2749999999999999</v>
      </c>
      <c r="G381" s="56" t="s">
        <v>988</v>
      </c>
      <c r="H381" s="71">
        <v>5681.1149999999998</v>
      </c>
    </row>
    <row r="382" spans="1:8" ht="15.75" x14ac:dyDescent="0.25">
      <c r="A382" s="340" t="s">
        <v>2318</v>
      </c>
      <c r="B382" s="57" t="s">
        <v>2317</v>
      </c>
      <c r="C382" s="57"/>
      <c r="D382" s="137">
        <v>0.5</v>
      </c>
      <c r="E382" s="136">
        <f t="shared" si="4"/>
        <v>0.87050000000000005</v>
      </c>
      <c r="F382" s="136">
        <f t="shared" si="5"/>
        <v>1.25</v>
      </c>
      <c r="G382" s="56" t="s">
        <v>990</v>
      </c>
      <c r="H382" s="71">
        <v>5567.2650000000003</v>
      </c>
    </row>
    <row r="383" spans="1:8" ht="15.75" x14ac:dyDescent="0.25">
      <c r="A383" s="57" t="s">
        <v>2319</v>
      </c>
      <c r="B383" s="57" t="s">
        <v>1108</v>
      </c>
      <c r="C383" s="57"/>
      <c r="D383" s="137">
        <v>0.32</v>
      </c>
      <c r="E383" s="136">
        <f t="shared" si="4"/>
        <v>0.55712000000000006</v>
      </c>
      <c r="F383" s="136">
        <f t="shared" si="5"/>
        <v>0.8</v>
      </c>
      <c r="G383" s="56" t="s">
        <v>1109</v>
      </c>
      <c r="H383" s="71">
        <v>4395.875</v>
      </c>
    </row>
    <row r="384" spans="1:8" ht="15.75" x14ac:dyDescent="0.25">
      <c r="A384" s="57" t="s">
        <v>2320</v>
      </c>
      <c r="B384" s="57" t="s">
        <v>1110</v>
      </c>
      <c r="C384" s="57"/>
      <c r="D384" s="137">
        <v>0.31</v>
      </c>
      <c r="E384" s="136">
        <f t="shared" si="4"/>
        <v>0.53971000000000002</v>
      </c>
      <c r="F384" s="136">
        <f t="shared" si="5"/>
        <v>0.77500000000000002</v>
      </c>
      <c r="G384" s="56" t="s">
        <v>1109</v>
      </c>
      <c r="H384" s="71">
        <v>4213.7150000000001</v>
      </c>
    </row>
    <row r="385" spans="1:8" ht="15.75" x14ac:dyDescent="0.25">
      <c r="A385" s="57" t="s">
        <v>2321</v>
      </c>
      <c r="B385" s="57" t="s">
        <v>1111</v>
      </c>
      <c r="C385" s="57"/>
      <c r="D385" s="137">
        <v>0.3</v>
      </c>
      <c r="E385" s="136">
        <f t="shared" si="4"/>
        <v>0.52229999999999999</v>
      </c>
      <c r="F385" s="136">
        <f t="shared" si="5"/>
        <v>0.75</v>
      </c>
      <c r="G385" s="56" t="s">
        <v>1112</v>
      </c>
      <c r="H385" s="71">
        <v>4065.7099999999996</v>
      </c>
    </row>
    <row r="386" spans="1:8" ht="15.75" x14ac:dyDescent="0.25">
      <c r="A386" s="57" t="s">
        <v>2322</v>
      </c>
      <c r="B386" s="57" t="s">
        <v>1208</v>
      </c>
      <c r="C386" s="57"/>
      <c r="D386" s="137">
        <v>0.4</v>
      </c>
      <c r="E386" s="136">
        <f t="shared" si="4"/>
        <v>0.69640000000000013</v>
      </c>
      <c r="F386" s="136">
        <f t="shared" si="5"/>
        <v>1</v>
      </c>
      <c r="G386" s="56" t="s">
        <v>1682</v>
      </c>
      <c r="H386" s="344">
        <f>H375*1.07</f>
        <v>5262.8484999999991</v>
      </c>
    </row>
    <row r="387" spans="1:8" ht="15.75" x14ac:dyDescent="0.25">
      <c r="A387" s="57" t="s">
        <v>2323</v>
      </c>
      <c r="B387" s="57" t="s">
        <v>1228</v>
      </c>
      <c r="C387" s="57"/>
      <c r="D387" s="137">
        <v>0.39</v>
      </c>
      <c r="E387" s="136">
        <f t="shared" si="4"/>
        <v>0.67899000000000009</v>
      </c>
      <c r="F387" s="136">
        <f t="shared" si="5"/>
        <v>0.97500000000000009</v>
      </c>
      <c r="G387" s="56" t="s">
        <v>1709</v>
      </c>
      <c r="H387" s="344">
        <f>H377*1.07</f>
        <v>4787.5063500000006</v>
      </c>
    </row>
    <row r="388" spans="1:8" ht="15.75" x14ac:dyDescent="0.25">
      <c r="A388" s="57" t="s">
        <v>2324</v>
      </c>
      <c r="B388" s="57" t="s">
        <v>1209</v>
      </c>
      <c r="C388" s="57"/>
      <c r="D388" s="137">
        <v>0.53</v>
      </c>
      <c r="E388" s="136">
        <f t="shared" si="4"/>
        <v>0.92273000000000005</v>
      </c>
      <c r="F388" s="136">
        <f t="shared" si="5"/>
        <v>1.3250000000000002</v>
      </c>
      <c r="G388" s="56" t="s">
        <v>90</v>
      </c>
      <c r="H388" s="344">
        <f>H379*1.07</f>
        <v>6318.3714</v>
      </c>
    </row>
    <row r="389" spans="1:8" ht="15.75" x14ac:dyDescent="0.25">
      <c r="A389" s="57" t="s">
        <v>2325</v>
      </c>
      <c r="B389" s="57" t="s">
        <v>1232</v>
      </c>
      <c r="C389" s="57"/>
      <c r="D389" s="137">
        <v>0.51</v>
      </c>
      <c r="E389" s="136">
        <f t="shared" si="4"/>
        <v>0.88791000000000009</v>
      </c>
      <c r="F389" s="136">
        <f t="shared" si="5"/>
        <v>1.2749999999999999</v>
      </c>
      <c r="G389" s="56" t="s">
        <v>988</v>
      </c>
      <c r="H389" s="344">
        <f>H379/0.87*0.84*1.07</f>
        <v>6100.4965241379305</v>
      </c>
    </row>
    <row r="390" spans="1:8" ht="15.75" x14ac:dyDescent="0.25">
      <c r="A390" s="57" t="s">
        <v>2326</v>
      </c>
      <c r="B390" s="57" t="s">
        <v>1241</v>
      </c>
      <c r="C390" s="57"/>
      <c r="D390" s="138">
        <v>0.53</v>
      </c>
      <c r="E390" s="136">
        <f t="shared" si="4"/>
        <v>0.92273000000000005</v>
      </c>
      <c r="F390" s="136">
        <f t="shared" si="5"/>
        <v>1.3250000000000002</v>
      </c>
      <c r="G390" s="56" t="s">
        <v>1242</v>
      </c>
      <c r="H390" s="345">
        <f>H380*1.07</f>
        <v>6318.3714</v>
      </c>
    </row>
    <row r="391" spans="1:8" ht="15.75" x14ac:dyDescent="0.25">
      <c r="A391" s="57"/>
      <c r="B391" s="57" t="s">
        <v>1275</v>
      </c>
      <c r="C391" s="57"/>
      <c r="D391" s="138">
        <v>0.4</v>
      </c>
      <c r="E391" s="136">
        <f t="shared" si="4"/>
        <v>0.69640000000000013</v>
      </c>
      <c r="F391" s="136">
        <f t="shared" si="5"/>
        <v>1</v>
      </c>
      <c r="G391" s="56" t="s">
        <v>1682</v>
      </c>
      <c r="H391" s="345">
        <f>H375*1.07</f>
        <v>5262.8484999999991</v>
      </c>
    </row>
    <row r="392" spans="1:8" ht="15.75" x14ac:dyDescent="0.25">
      <c r="A392" s="57"/>
      <c r="B392" s="57" t="s">
        <v>1276</v>
      </c>
      <c r="C392" s="57"/>
      <c r="D392" s="138">
        <v>0.53</v>
      </c>
      <c r="E392" s="136">
        <f t="shared" si="4"/>
        <v>0.92273000000000005</v>
      </c>
      <c r="F392" s="136">
        <f t="shared" si="5"/>
        <v>1.3250000000000002</v>
      </c>
      <c r="G392" s="56" t="s">
        <v>90</v>
      </c>
      <c r="H392" s="345">
        <f>H379*1.07</f>
        <v>6318.3714</v>
      </c>
    </row>
    <row r="393" spans="1:8" ht="15.75" x14ac:dyDescent="0.25">
      <c r="A393" s="57" t="s">
        <v>2327</v>
      </c>
      <c r="B393" s="57" t="s">
        <v>1306</v>
      </c>
      <c r="C393" s="57"/>
      <c r="D393" s="137">
        <v>0.53</v>
      </c>
      <c r="E393" s="136">
        <f t="shared" si="4"/>
        <v>0.92273000000000005</v>
      </c>
      <c r="F393" s="136">
        <f t="shared" si="5"/>
        <v>1.3250000000000002</v>
      </c>
      <c r="G393" s="56" t="s">
        <v>1242</v>
      </c>
      <c r="H393" s="344">
        <f>H380*1.1</f>
        <v>6495.5219999999999</v>
      </c>
    </row>
    <row r="394" spans="1:8" ht="15.75" x14ac:dyDescent="0.25">
      <c r="A394" s="55"/>
      <c r="B394" s="347" t="s">
        <v>2328</v>
      </c>
      <c r="C394" s="55"/>
      <c r="D394" s="138"/>
      <c r="E394" s="136"/>
      <c r="F394" s="136"/>
      <c r="G394" s="56"/>
      <c r="H394" s="70"/>
    </row>
    <row r="395" spans="1:8" ht="15.75" x14ac:dyDescent="0.25">
      <c r="A395" s="55" t="s">
        <v>2329</v>
      </c>
      <c r="B395" s="55" t="s">
        <v>70</v>
      </c>
      <c r="C395" s="55">
        <v>2.4</v>
      </c>
      <c r="D395" s="138">
        <v>0.36</v>
      </c>
      <c r="E395" s="136">
        <v>0.62675999999999998</v>
      </c>
      <c r="F395" s="136">
        <v>0.89999999999999991</v>
      </c>
      <c r="G395" s="56" t="s">
        <v>1683</v>
      </c>
      <c r="H395" s="70">
        <v>4319.3999999999996</v>
      </c>
    </row>
    <row r="396" spans="1:8" ht="15.75" x14ac:dyDescent="0.25">
      <c r="A396" s="57" t="s">
        <v>2330</v>
      </c>
      <c r="B396" s="57" t="s">
        <v>991</v>
      </c>
      <c r="C396" s="57">
        <v>2.2999999999999998</v>
      </c>
      <c r="D396" s="137">
        <v>0.34</v>
      </c>
      <c r="E396" s="136">
        <v>0.59194000000000013</v>
      </c>
      <c r="F396" s="136">
        <v>0.85000000000000009</v>
      </c>
      <c r="G396" s="56" t="s">
        <v>1714</v>
      </c>
      <c r="H396" s="71">
        <v>3815.2400000000002</v>
      </c>
    </row>
    <row r="397" spans="1:8" ht="15.75" x14ac:dyDescent="0.25">
      <c r="A397" s="57" t="s">
        <v>2331</v>
      </c>
      <c r="B397" s="57" t="s">
        <v>994</v>
      </c>
      <c r="C397" s="57">
        <v>2.2000000000000002</v>
      </c>
      <c r="D397" s="137">
        <v>0.33</v>
      </c>
      <c r="E397" s="136">
        <v>0.5745300000000001</v>
      </c>
      <c r="F397" s="136">
        <v>0.82500000000000007</v>
      </c>
      <c r="G397" s="56" t="s">
        <v>1711</v>
      </c>
      <c r="H397" s="71">
        <v>3621.6949999999997</v>
      </c>
    </row>
    <row r="398" spans="1:8" ht="15.75" x14ac:dyDescent="0.25">
      <c r="A398" s="57" t="s">
        <v>2332</v>
      </c>
      <c r="B398" s="57" t="s">
        <v>997</v>
      </c>
      <c r="C398" s="57">
        <v>2.1</v>
      </c>
      <c r="D398" s="137">
        <v>0.31</v>
      </c>
      <c r="E398" s="136">
        <v>0.53971000000000002</v>
      </c>
      <c r="F398" s="136">
        <v>0.77500000000000002</v>
      </c>
      <c r="G398" s="56" t="s">
        <v>1712</v>
      </c>
      <c r="H398" s="71">
        <v>3492.665</v>
      </c>
    </row>
    <row r="399" spans="1:8" ht="15.75" x14ac:dyDescent="0.25">
      <c r="A399" s="57"/>
      <c r="B399" s="57" t="s">
        <v>1280</v>
      </c>
      <c r="C399" s="57"/>
      <c r="D399" s="138">
        <v>0.32</v>
      </c>
      <c r="E399" s="136">
        <v>0.55712000000000006</v>
      </c>
      <c r="F399" s="136">
        <v>0.8</v>
      </c>
      <c r="G399" s="56" t="s">
        <v>1728</v>
      </c>
      <c r="H399" s="70">
        <v>3736.81</v>
      </c>
    </row>
    <row r="400" spans="1:8" ht="15.75" x14ac:dyDescent="0.25">
      <c r="A400" s="57" t="s">
        <v>2333</v>
      </c>
      <c r="B400" s="57" t="s">
        <v>1282</v>
      </c>
      <c r="C400" s="57"/>
      <c r="D400" s="138">
        <v>0.3</v>
      </c>
      <c r="E400" s="136">
        <v>0.52229999999999999</v>
      </c>
      <c r="F400" s="136">
        <v>0.75</v>
      </c>
      <c r="G400" s="56" t="s">
        <v>1713</v>
      </c>
      <c r="H400" s="70">
        <v>3362.37</v>
      </c>
    </row>
    <row r="401" spans="1:8" ht="15.75" x14ac:dyDescent="0.25">
      <c r="A401" s="340" t="s">
        <v>2334</v>
      </c>
      <c r="B401" s="57" t="s">
        <v>1001</v>
      </c>
      <c r="C401" s="57"/>
      <c r="D401" s="137">
        <v>0.28999999999999998</v>
      </c>
      <c r="E401" s="136">
        <v>0.50488999999999995</v>
      </c>
      <c r="F401" s="136">
        <v>0.72499999999999998</v>
      </c>
      <c r="G401" s="56" t="s">
        <v>1722</v>
      </c>
      <c r="H401" s="71">
        <v>3104.31</v>
      </c>
    </row>
    <row r="402" spans="1:8" ht="15.75" x14ac:dyDescent="0.25">
      <c r="A402" s="340" t="s">
        <v>2335</v>
      </c>
      <c r="B402" s="57" t="s">
        <v>1004</v>
      </c>
      <c r="C402" s="57"/>
      <c r="D402" s="137">
        <v>0.28000000000000003</v>
      </c>
      <c r="E402" s="136">
        <v>0.48748000000000008</v>
      </c>
      <c r="F402" s="136">
        <v>0.70000000000000007</v>
      </c>
      <c r="G402" s="56" t="s">
        <v>1723</v>
      </c>
      <c r="H402" s="71">
        <v>3041.06</v>
      </c>
    </row>
    <row r="403" spans="1:8" ht="15.75" x14ac:dyDescent="0.25">
      <c r="A403" s="340" t="s">
        <v>2336</v>
      </c>
      <c r="B403" s="57" t="s">
        <v>1007</v>
      </c>
      <c r="C403" s="57"/>
      <c r="D403" s="137">
        <v>0.26</v>
      </c>
      <c r="E403" s="136">
        <v>0.45266000000000006</v>
      </c>
      <c r="F403" s="136">
        <v>0.65</v>
      </c>
      <c r="G403" s="56" t="s">
        <v>1724</v>
      </c>
      <c r="H403" s="71">
        <v>2846.25</v>
      </c>
    </row>
    <row r="404" spans="1:8" ht="15.75" x14ac:dyDescent="0.25">
      <c r="A404" s="340" t="s">
        <v>2337</v>
      </c>
      <c r="B404" s="57" t="s">
        <v>1010</v>
      </c>
      <c r="C404" s="57"/>
      <c r="D404" s="137">
        <v>0.24</v>
      </c>
      <c r="E404" s="136">
        <v>0.41783999999999999</v>
      </c>
      <c r="F404" s="136">
        <v>0.6</v>
      </c>
      <c r="G404" s="56" t="s">
        <v>1725</v>
      </c>
      <c r="H404" s="71">
        <v>2652.7049999999999</v>
      </c>
    </row>
    <row r="405" spans="1:8" ht="15.75" x14ac:dyDescent="0.25">
      <c r="A405" s="340" t="s">
        <v>2339</v>
      </c>
      <c r="B405" s="57" t="s">
        <v>2338</v>
      </c>
      <c r="C405" s="57"/>
      <c r="D405" s="137"/>
      <c r="E405" s="136"/>
      <c r="F405" s="136"/>
      <c r="G405" s="56"/>
      <c r="H405" s="71">
        <v>2739.1317073170731</v>
      </c>
    </row>
    <row r="406" spans="1:8" ht="15.75" x14ac:dyDescent="0.25">
      <c r="A406" s="340" t="s">
        <v>2341</v>
      </c>
      <c r="B406" s="57" t="s">
        <v>2340</v>
      </c>
      <c r="C406" s="57"/>
      <c r="D406" s="137"/>
      <c r="E406" s="136"/>
      <c r="F406" s="136"/>
      <c r="G406" s="56"/>
      <c r="H406" s="71">
        <v>2528.4292682926825</v>
      </c>
    </row>
    <row r="407" spans="1:8" ht="15.75" x14ac:dyDescent="0.25">
      <c r="A407" s="346" t="s">
        <v>2342</v>
      </c>
      <c r="B407" s="55" t="s">
        <v>71</v>
      </c>
      <c r="C407" s="55">
        <v>2.4</v>
      </c>
      <c r="D407" s="138">
        <v>0.48</v>
      </c>
      <c r="E407" s="136">
        <v>0.83567999999999998</v>
      </c>
      <c r="F407" s="136">
        <v>1.2</v>
      </c>
      <c r="G407" s="56" t="s">
        <v>91</v>
      </c>
      <c r="H407" s="70">
        <v>5180.75</v>
      </c>
    </row>
    <row r="408" spans="1:8" ht="15.75" x14ac:dyDescent="0.25">
      <c r="A408" s="340" t="s">
        <v>2343</v>
      </c>
      <c r="B408" s="57" t="s">
        <v>992</v>
      </c>
      <c r="C408" s="57">
        <v>2.2999999999999998</v>
      </c>
      <c r="D408" s="137">
        <v>0.46</v>
      </c>
      <c r="E408" s="136">
        <v>0.80086000000000013</v>
      </c>
      <c r="F408" s="136">
        <v>1.1500000000000001</v>
      </c>
      <c r="G408" s="56" t="s">
        <v>993</v>
      </c>
      <c r="H408" s="71">
        <v>4944.8850000000002</v>
      </c>
    </row>
    <row r="409" spans="1:8" ht="15.75" x14ac:dyDescent="0.25">
      <c r="A409" s="340" t="s">
        <v>2344</v>
      </c>
      <c r="B409" s="57" t="s">
        <v>995</v>
      </c>
      <c r="C409" s="57">
        <v>2.2000000000000002</v>
      </c>
      <c r="D409" s="137">
        <v>0.44</v>
      </c>
      <c r="E409" s="136">
        <v>0.76604000000000005</v>
      </c>
      <c r="F409" s="136">
        <v>1.1000000000000001</v>
      </c>
      <c r="G409" s="56" t="s">
        <v>996</v>
      </c>
      <c r="H409" s="71">
        <v>4681.7650000000003</v>
      </c>
    </row>
    <row r="410" spans="1:8" ht="15.75" x14ac:dyDescent="0.25">
      <c r="A410" s="340" t="s">
        <v>2345</v>
      </c>
      <c r="B410" s="57" t="s">
        <v>1279</v>
      </c>
      <c r="C410" s="57"/>
      <c r="D410" s="138">
        <v>0.42</v>
      </c>
      <c r="E410" s="136">
        <v>0.73121999999999998</v>
      </c>
      <c r="F410" s="136">
        <v>1.05</v>
      </c>
      <c r="G410" s="56" t="s">
        <v>998</v>
      </c>
      <c r="H410" s="70">
        <v>4483.16</v>
      </c>
    </row>
    <row r="411" spans="1:8" ht="15.75" x14ac:dyDescent="0.25">
      <c r="A411" s="349" t="s">
        <v>2346</v>
      </c>
      <c r="B411" s="57" t="s">
        <v>999</v>
      </c>
      <c r="C411" s="323">
        <v>1.99428571428571</v>
      </c>
      <c r="D411" s="137">
        <v>0.4</v>
      </c>
      <c r="E411" s="136">
        <v>0.69640000000000013</v>
      </c>
      <c r="F411" s="136">
        <v>1</v>
      </c>
      <c r="G411" s="56" t="s">
        <v>1000</v>
      </c>
      <c r="H411" s="71">
        <v>4285.82</v>
      </c>
    </row>
    <row r="412" spans="1:8" ht="15.75" x14ac:dyDescent="0.25">
      <c r="A412" s="340" t="s">
        <v>2347</v>
      </c>
      <c r="B412" s="57" t="s">
        <v>1002</v>
      </c>
      <c r="C412" s="57"/>
      <c r="D412" s="137">
        <v>0.38</v>
      </c>
      <c r="E412" s="136">
        <v>0.66158000000000006</v>
      </c>
      <c r="F412" s="136">
        <v>0.95</v>
      </c>
      <c r="G412" s="56" t="s">
        <v>1003</v>
      </c>
      <c r="H412" s="71">
        <v>4021.4349999999999</v>
      </c>
    </row>
    <row r="413" spans="1:8" ht="15.75" x14ac:dyDescent="0.25">
      <c r="A413" s="340" t="s">
        <v>2348</v>
      </c>
      <c r="B413" s="57" t="s">
        <v>1005</v>
      </c>
      <c r="C413" s="57"/>
      <c r="D413" s="137">
        <v>0.37</v>
      </c>
      <c r="E413" s="136">
        <v>0.64417000000000002</v>
      </c>
      <c r="F413" s="136">
        <v>0.92500000000000004</v>
      </c>
      <c r="G413" s="56" t="s">
        <v>1006</v>
      </c>
      <c r="H413" s="71">
        <v>3891.1400000000003</v>
      </c>
    </row>
    <row r="414" spans="1:8" ht="15.75" x14ac:dyDescent="0.25">
      <c r="A414" s="340" t="s">
        <v>2349</v>
      </c>
      <c r="B414" s="57" t="s">
        <v>1008</v>
      </c>
      <c r="C414" s="57"/>
      <c r="D414" s="137">
        <v>0.35</v>
      </c>
      <c r="E414" s="136">
        <v>0.60934999999999995</v>
      </c>
      <c r="F414" s="136">
        <v>0.875</v>
      </c>
      <c r="G414" s="56" t="s">
        <v>1009</v>
      </c>
      <c r="H414" s="71">
        <v>3692.5349999999999</v>
      </c>
    </row>
    <row r="415" spans="1:8" ht="15.75" x14ac:dyDescent="0.25">
      <c r="A415" s="340" t="s">
        <v>2350</v>
      </c>
      <c r="B415" s="57" t="s">
        <v>1011</v>
      </c>
      <c r="C415" s="57"/>
      <c r="D415" s="137">
        <v>0.3</v>
      </c>
      <c r="E415" s="136">
        <v>0.52229999999999999</v>
      </c>
      <c r="F415" s="136">
        <v>0.75</v>
      </c>
      <c r="G415" s="56" t="s">
        <v>1012</v>
      </c>
      <c r="H415" s="71">
        <v>3430.68</v>
      </c>
    </row>
    <row r="416" spans="1:8" ht="15.75" x14ac:dyDescent="0.25">
      <c r="A416" s="340" t="s">
        <v>2351</v>
      </c>
      <c r="B416" s="57" t="s">
        <v>1113</v>
      </c>
      <c r="C416" s="57"/>
      <c r="D416" s="137">
        <v>0.3</v>
      </c>
      <c r="E416" s="136">
        <v>0.52229999999999999</v>
      </c>
      <c r="F416" s="136">
        <v>0.75</v>
      </c>
      <c r="G416" s="56" t="s">
        <v>1114</v>
      </c>
      <c r="H416" s="71">
        <v>3779.8199999999997</v>
      </c>
    </row>
    <row r="417" spans="1:8" ht="15.75" x14ac:dyDescent="0.25">
      <c r="A417" s="340" t="s">
        <v>2352</v>
      </c>
      <c r="B417" s="57" t="s">
        <v>1115</v>
      </c>
      <c r="C417" s="57"/>
      <c r="D417" s="137">
        <v>0.34</v>
      </c>
      <c r="E417" s="136">
        <v>0.59194000000000013</v>
      </c>
      <c r="F417" s="136">
        <v>0.85000000000000009</v>
      </c>
      <c r="G417" s="56" t="s">
        <v>1116</v>
      </c>
      <c r="H417" s="71">
        <v>3633.08</v>
      </c>
    </row>
    <row r="418" spans="1:8" ht="15.75" x14ac:dyDescent="0.25">
      <c r="A418" s="340" t="s">
        <v>2353</v>
      </c>
      <c r="B418" s="57" t="s">
        <v>1117</v>
      </c>
      <c r="C418" s="57"/>
      <c r="D418" s="137">
        <v>0.28000000000000003</v>
      </c>
      <c r="E418" s="136">
        <v>0.48748000000000008</v>
      </c>
      <c r="F418" s="136">
        <v>0.70000000000000007</v>
      </c>
      <c r="G418" s="56" t="s">
        <v>1118</v>
      </c>
      <c r="H418" s="71">
        <v>3488.87</v>
      </c>
    </row>
    <row r="419" spans="1:8" ht="15.75" x14ac:dyDescent="0.25">
      <c r="A419" s="340" t="s">
        <v>2354</v>
      </c>
      <c r="B419" s="57" t="s">
        <v>1119</v>
      </c>
      <c r="C419" s="57"/>
      <c r="D419" s="137">
        <v>0.26</v>
      </c>
      <c r="E419" s="136">
        <v>0.45266000000000006</v>
      </c>
      <c r="F419" s="136">
        <v>0.65</v>
      </c>
      <c r="G419" s="56" t="s">
        <v>1120</v>
      </c>
      <c r="H419" s="71">
        <v>3344.66</v>
      </c>
    </row>
    <row r="420" spans="1:8" ht="15.75" x14ac:dyDescent="0.25">
      <c r="A420" s="340" t="s">
        <v>2355</v>
      </c>
      <c r="B420" s="57" t="s">
        <v>1121</v>
      </c>
      <c r="C420" s="57"/>
      <c r="D420" s="137">
        <v>0.25</v>
      </c>
      <c r="E420" s="136">
        <v>0.43525000000000003</v>
      </c>
      <c r="F420" s="136">
        <v>0.625</v>
      </c>
      <c r="G420" s="56" t="s">
        <v>1122</v>
      </c>
      <c r="H420" s="71">
        <v>3271.29</v>
      </c>
    </row>
    <row r="421" spans="1:8" ht="15.75" x14ac:dyDescent="0.25">
      <c r="A421" s="340" t="s">
        <v>2356</v>
      </c>
      <c r="B421" s="57" t="s">
        <v>1123</v>
      </c>
      <c r="C421" s="57"/>
      <c r="D421" s="137">
        <v>0.24</v>
      </c>
      <c r="E421" s="136">
        <v>0.41783999999999999</v>
      </c>
      <c r="F421" s="136">
        <v>0.6</v>
      </c>
      <c r="G421" s="56" t="s">
        <v>1124</v>
      </c>
      <c r="H421" s="71">
        <v>2980.34</v>
      </c>
    </row>
    <row r="422" spans="1:8" ht="15.75" x14ac:dyDescent="0.25">
      <c r="A422" s="340" t="s">
        <v>2357</v>
      </c>
      <c r="B422" s="57" t="s">
        <v>1125</v>
      </c>
      <c r="C422" s="57"/>
      <c r="D422" s="137">
        <v>0.23</v>
      </c>
      <c r="E422" s="136">
        <v>0.40043000000000006</v>
      </c>
      <c r="F422" s="136">
        <v>0.57500000000000007</v>
      </c>
      <c r="G422" s="56" t="s">
        <v>1126</v>
      </c>
      <c r="H422" s="71">
        <v>2879.1400000000003</v>
      </c>
    </row>
    <row r="423" spans="1:8" ht="15.75" x14ac:dyDescent="0.25">
      <c r="A423" s="340" t="s">
        <v>2358</v>
      </c>
      <c r="B423" s="57" t="s">
        <v>1127</v>
      </c>
      <c r="C423" s="57"/>
      <c r="D423" s="137">
        <v>0.21</v>
      </c>
      <c r="E423" s="136">
        <v>0.36560999999999999</v>
      </c>
      <c r="F423" s="136">
        <v>0.52500000000000002</v>
      </c>
      <c r="G423" s="56" t="s">
        <v>1128</v>
      </c>
      <c r="H423" s="71">
        <v>2690.6550000000002</v>
      </c>
    </row>
    <row r="424" spans="1:8" ht="15.75" x14ac:dyDescent="0.25">
      <c r="A424" s="340" t="s">
        <v>2359</v>
      </c>
      <c r="B424" s="57" t="s">
        <v>1129</v>
      </c>
      <c r="C424" s="57"/>
      <c r="D424" s="137">
        <v>0.2</v>
      </c>
      <c r="E424" s="136">
        <v>0.34820000000000007</v>
      </c>
      <c r="F424" s="136">
        <v>0.5</v>
      </c>
      <c r="G424" s="56" t="s">
        <v>1130</v>
      </c>
      <c r="H424" s="71">
        <v>2543.9150000000004</v>
      </c>
    </row>
    <row r="425" spans="1:8" ht="15.75" x14ac:dyDescent="0.25">
      <c r="A425" s="340" t="s">
        <v>2360</v>
      </c>
      <c r="B425" s="57" t="s">
        <v>1131</v>
      </c>
      <c r="C425" s="57"/>
      <c r="D425" s="138">
        <v>0.17499999999999999</v>
      </c>
      <c r="E425" s="136">
        <v>0.30467499999999997</v>
      </c>
      <c r="F425" s="136">
        <v>0.4375</v>
      </c>
      <c r="G425" s="56" t="s">
        <v>1132</v>
      </c>
      <c r="H425" s="70">
        <v>2223.87</v>
      </c>
    </row>
    <row r="426" spans="1:8" ht="15.75" x14ac:dyDescent="0.25">
      <c r="A426" s="340" t="s">
        <v>2361</v>
      </c>
      <c r="B426" s="57" t="s">
        <v>1210</v>
      </c>
      <c r="C426" s="57"/>
      <c r="D426" s="137">
        <v>0.36</v>
      </c>
      <c r="E426" s="136">
        <v>0.62675999999999998</v>
      </c>
      <c r="F426" s="136">
        <v>0.89999999999999991</v>
      </c>
      <c r="G426" s="56" t="s">
        <v>1683</v>
      </c>
      <c r="H426" s="344">
        <f>H395*1.07</f>
        <v>4621.7579999999998</v>
      </c>
    </row>
    <row r="427" spans="1:8" ht="15.75" x14ac:dyDescent="0.25">
      <c r="A427" s="340" t="s">
        <v>2363</v>
      </c>
      <c r="B427" s="57" t="s">
        <v>2362</v>
      </c>
      <c r="C427" s="57"/>
      <c r="D427" s="137"/>
      <c r="E427" s="136"/>
      <c r="F427" s="136"/>
      <c r="G427" s="56"/>
      <c r="H427" s="344">
        <f>H397*1.07</f>
        <v>3875.2136499999997</v>
      </c>
    </row>
    <row r="428" spans="1:8" ht="15.75" x14ac:dyDescent="0.25">
      <c r="A428" s="340" t="s">
        <v>2364</v>
      </c>
      <c r="B428" s="57" t="s">
        <v>1229</v>
      </c>
      <c r="C428" s="57"/>
      <c r="D428" s="137">
        <v>0.31</v>
      </c>
      <c r="E428" s="136">
        <v>0.53971000000000002</v>
      </c>
      <c r="F428" s="136">
        <v>0.77500000000000002</v>
      </c>
      <c r="G428" s="56" t="s">
        <v>1712</v>
      </c>
      <c r="H428" s="344">
        <f>H398*1.07</f>
        <v>3737.15155</v>
      </c>
    </row>
    <row r="429" spans="1:8" ht="15.75" x14ac:dyDescent="0.25">
      <c r="A429" s="340"/>
      <c r="B429" s="57" t="s">
        <v>1213</v>
      </c>
      <c r="C429" s="57"/>
      <c r="D429" s="137">
        <v>0.32</v>
      </c>
      <c r="E429" s="136">
        <v>0.55712000000000006</v>
      </c>
      <c r="F429" s="136">
        <v>0.8</v>
      </c>
      <c r="G429" s="56" t="s">
        <v>1728</v>
      </c>
      <c r="H429" s="344">
        <f>H399*1.07</f>
        <v>3998.3867</v>
      </c>
    </row>
    <row r="430" spans="1:8" ht="15.75" x14ac:dyDescent="0.25">
      <c r="A430" s="340" t="s">
        <v>2365</v>
      </c>
      <c r="B430" s="57" t="s">
        <v>1216</v>
      </c>
      <c r="C430" s="57"/>
      <c r="D430" s="137">
        <v>0.3</v>
      </c>
      <c r="E430" s="136">
        <v>0.52229999999999999</v>
      </c>
      <c r="F430" s="136">
        <v>0.75</v>
      </c>
      <c r="G430" s="56" t="s">
        <v>1713</v>
      </c>
      <c r="H430" s="344">
        <f>H400*1.07</f>
        <v>3597.7359000000001</v>
      </c>
    </row>
    <row r="431" spans="1:8" ht="15.75" x14ac:dyDescent="0.25">
      <c r="A431" s="340" t="s">
        <v>2366</v>
      </c>
      <c r="B431" s="57" t="s">
        <v>1211</v>
      </c>
      <c r="C431" s="57"/>
      <c r="D431" s="137">
        <v>0.48</v>
      </c>
      <c r="E431" s="136">
        <v>0.83567999999999998</v>
      </c>
      <c r="F431" s="136">
        <v>1.2</v>
      </c>
      <c r="G431" s="56" t="s">
        <v>91</v>
      </c>
      <c r="H431" s="344">
        <f>H407*1.07</f>
        <v>5543.4025000000001</v>
      </c>
    </row>
    <row r="432" spans="1:8" ht="15.75" x14ac:dyDescent="0.25">
      <c r="A432" s="340" t="s">
        <v>2367</v>
      </c>
      <c r="B432" s="57" t="s">
        <v>1212</v>
      </c>
      <c r="C432" s="57"/>
      <c r="D432" s="137">
        <v>0.42</v>
      </c>
      <c r="E432" s="136">
        <v>0.73121999999999998</v>
      </c>
      <c r="F432" s="136">
        <v>1.05</v>
      </c>
      <c r="G432" s="56" t="s">
        <v>998</v>
      </c>
      <c r="H432" s="344">
        <f>H410*1.07</f>
        <v>4796.9812000000002</v>
      </c>
    </row>
    <row r="433" spans="1:8" ht="15.75" x14ac:dyDescent="0.25">
      <c r="A433" s="340"/>
      <c r="B433" s="57" t="s">
        <v>1214</v>
      </c>
      <c r="C433" s="57"/>
      <c r="D433" s="137">
        <v>0.42</v>
      </c>
      <c r="E433" s="136">
        <v>0.73121999999999998</v>
      </c>
      <c r="F433" s="136">
        <v>1.05</v>
      </c>
      <c r="G433" s="56" t="s">
        <v>1215</v>
      </c>
      <c r="H433" s="344">
        <f>H407/0.84*0.73*1.07</f>
        <v>4817.4807440476188</v>
      </c>
    </row>
    <row r="434" spans="1:8" ht="15.75" x14ac:dyDescent="0.25">
      <c r="A434" s="340" t="s">
        <v>2368</v>
      </c>
      <c r="B434" s="57" t="s">
        <v>1217</v>
      </c>
      <c r="C434" s="57"/>
      <c r="D434" s="137">
        <v>0.4</v>
      </c>
      <c r="E434" s="136">
        <v>0.69640000000000013</v>
      </c>
      <c r="F434" s="136">
        <v>1</v>
      </c>
      <c r="G434" s="56" t="s">
        <v>1000</v>
      </c>
      <c r="H434" s="344">
        <f>H411*1.07</f>
        <v>4585.8274000000001</v>
      </c>
    </row>
    <row r="435" spans="1:8" ht="15.75" x14ac:dyDescent="0.25">
      <c r="A435" s="340" t="s">
        <v>2369</v>
      </c>
      <c r="B435" s="57" t="s">
        <v>1277</v>
      </c>
      <c r="C435" s="57"/>
      <c r="D435" s="138">
        <v>0.36</v>
      </c>
      <c r="E435" s="136">
        <v>0.62675999999999998</v>
      </c>
      <c r="F435" s="136">
        <v>0.89999999999999991</v>
      </c>
      <c r="G435" s="56" t="s">
        <v>1683</v>
      </c>
      <c r="H435" s="345">
        <f>H395*1.07</f>
        <v>4621.7579999999998</v>
      </c>
    </row>
    <row r="436" spans="1:8" ht="15.75" x14ac:dyDescent="0.25">
      <c r="A436" s="340"/>
      <c r="B436" s="57" t="s">
        <v>1278</v>
      </c>
      <c r="C436" s="57"/>
      <c r="D436" s="138">
        <v>0.48</v>
      </c>
      <c r="E436" s="136">
        <v>0.83567999999999998</v>
      </c>
      <c r="F436" s="136">
        <v>1.2</v>
      </c>
      <c r="G436" s="56" t="s">
        <v>91</v>
      </c>
      <c r="H436" s="345">
        <f>H407*1.07</f>
        <v>5543.4025000000001</v>
      </c>
    </row>
    <row r="437" spans="1:8" ht="15.75" x14ac:dyDescent="0.25">
      <c r="A437" s="340"/>
      <c r="B437" s="57" t="s">
        <v>1281</v>
      </c>
      <c r="C437" s="57"/>
      <c r="D437" s="138">
        <v>0.42</v>
      </c>
      <c r="E437" s="136">
        <v>0.73121999999999998</v>
      </c>
      <c r="F437" s="136">
        <v>1.05</v>
      </c>
      <c r="G437" s="56" t="s">
        <v>1215</v>
      </c>
      <c r="H437" s="345">
        <f>H407/0.84*0.73*1.07</f>
        <v>4817.4807440476188</v>
      </c>
    </row>
    <row r="438" spans="1:8" ht="15.75" x14ac:dyDescent="0.25">
      <c r="A438" s="340" t="s">
        <v>2370</v>
      </c>
      <c r="B438" s="57" t="s">
        <v>1307</v>
      </c>
      <c r="C438" s="57"/>
      <c r="D438" s="137">
        <v>0.48</v>
      </c>
      <c r="E438" s="136">
        <v>0.83567999999999998</v>
      </c>
      <c r="F438" s="136">
        <v>1.2</v>
      </c>
      <c r="G438" s="56" t="s">
        <v>91</v>
      </c>
      <c r="H438" s="344">
        <f>H407*1.1</f>
        <v>5698.8250000000007</v>
      </c>
    </row>
    <row r="439" spans="1:8" ht="15.75" x14ac:dyDescent="0.25">
      <c r="A439" s="340" t="s">
        <v>2371</v>
      </c>
      <c r="B439" s="57" t="s">
        <v>1308</v>
      </c>
      <c r="C439" s="57"/>
      <c r="D439" s="137">
        <v>0.46</v>
      </c>
      <c r="E439" s="136">
        <v>0.80086000000000013</v>
      </c>
      <c r="F439" s="136">
        <v>1.1500000000000001</v>
      </c>
      <c r="G439" s="56" t="s">
        <v>91</v>
      </c>
      <c r="H439" s="344">
        <f>H408*1.1</f>
        <v>5439.3735000000006</v>
      </c>
    </row>
  </sheetData>
  <mergeCells count="4">
    <mergeCell ref="B1:H2"/>
    <mergeCell ref="F3:H3"/>
    <mergeCell ref="F4:H4"/>
    <mergeCell ref="B6:H6"/>
  </mergeCells>
  <pageMargins left="0.23622047244094491" right="0.23622047244094491" top="0.74803149606299213" bottom="0.74803149606299213" header="0.31496062992125984" footer="0.31496062992125984"/>
  <pageSetup paperSize="9" scale="75" fitToHeight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F96"/>
  <sheetViews>
    <sheetView workbookViewId="0">
      <selection activeCell="F18" sqref="F18"/>
    </sheetView>
  </sheetViews>
  <sheetFormatPr defaultRowHeight="15" x14ac:dyDescent="0.25"/>
  <cols>
    <col min="1" max="1" width="49.85546875" style="5" customWidth="1"/>
    <col min="2" max="2" width="14.140625" style="2" customWidth="1"/>
    <col min="3" max="3" width="9.140625" style="2"/>
    <col min="4" max="4" width="26" style="2" bestFit="1" customWidth="1"/>
    <col min="5" max="5" width="13.42578125" bestFit="1" customWidth="1"/>
    <col min="6" max="6" width="17.42578125" customWidth="1"/>
  </cols>
  <sheetData>
    <row r="1" spans="1:6" s="63" customFormat="1" ht="18.75" x14ac:dyDescent="0.3">
      <c r="A1" s="350" t="s">
        <v>1312</v>
      </c>
      <c r="B1" s="350"/>
      <c r="C1" s="350"/>
      <c r="D1" s="350"/>
      <c r="E1" s="350"/>
    </row>
    <row r="2" spans="1:6" s="63" customFormat="1" ht="19.5" thickBot="1" x14ac:dyDescent="0.35">
      <c r="A2" s="369"/>
      <c r="B2" s="369"/>
      <c r="C2" s="369"/>
      <c r="D2" s="369"/>
      <c r="E2" s="369"/>
    </row>
    <row r="3" spans="1:6" ht="108" customHeight="1" thickBot="1" x14ac:dyDescent="0.35">
      <c r="A3" s="76"/>
      <c r="B3" s="370" t="s">
        <v>1318</v>
      </c>
      <c r="C3" s="371"/>
      <c r="D3" s="371"/>
      <c r="E3" s="372"/>
    </row>
    <row r="4" spans="1:6" ht="16.5" thickBot="1" x14ac:dyDescent="0.3">
      <c r="A4" s="474" t="s">
        <v>278</v>
      </c>
      <c r="B4" s="475"/>
      <c r="C4" s="475"/>
      <c r="D4" s="475"/>
      <c r="E4" s="476"/>
    </row>
    <row r="5" spans="1:6" ht="31.5" x14ac:dyDescent="0.25">
      <c r="A5" s="82" t="s">
        <v>242</v>
      </c>
      <c r="B5" s="82" t="s">
        <v>240</v>
      </c>
      <c r="C5" s="82" t="s">
        <v>241</v>
      </c>
      <c r="D5" s="83" t="s">
        <v>1317</v>
      </c>
      <c r="E5" s="82" t="s">
        <v>597</v>
      </c>
    </row>
    <row r="6" spans="1:6" x14ac:dyDescent="0.25">
      <c r="A6" s="28" t="s">
        <v>12</v>
      </c>
      <c r="B6" s="11" t="s">
        <v>171</v>
      </c>
      <c r="C6" s="216">
        <v>2.25</v>
      </c>
      <c r="D6" s="11" t="s">
        <v>224</v>
      </c>
      <c r="E6" s="54">
        <v>23739.621315292352</v>
      </c>
      <c r="F6" s="324"/>
    </row>
    <row r="7" spans="1:6" x14ac:dyDescent="0.25">
      <c r="A7" s="28" t="s">
        <v>13</v>
      </c>
      <c r="B7" s="11" t="s">
        <v>171</v>
      </c>
      <c r="C7" s="216">
        <v>1.875</v>
      </c>
      <c r="D7" s="11" t="s">
        <v>224</v>
      </c>
      <c r="E7" s="54">
        <v>18285.924526644114</v>
      </c>
      <c r="F7" s="324"/>
    </row>
    <row r="8" spans="1:6" x14ac:dyDescent="0.25">
      <c r="A8" s="28" t="s">
        <v>14</v>
      </c>
      <c r="B8" s="11" t="s">
        <v>171</v>
      </c>
      <c r="C8" s="216">
        <v>2.2999999999999998</v>
      </c>
      <c r="D8" s="11" t="s">
        <v>225</v>
      </c>
      <c r="E8" s="54">
        <v>24100.843474058776</v>
      </c>
      <c r="F8" s="324"/>
    </row>
    <row r="9" spans="1:6" x14ac:dyDescent="0.25">
      <c r="A9" s="28" t="s">
        <v>228</v>
      </c>
      <c r="B9" s="11" t="s">
        <v>171</v>
      </c>
      <c r="C9" s="216">
        <v>1.925</v>
      </c>
      <c r="D9" s="11" t="s">
        <v>225</v>
      </c>
      <c r="E9" s="54">
        <v>18973.004437024993</v>
      </c>
      <c r="F9" s="324"/>
    </row>
    <row r="10" spans="1:6" x14ac:dyDescent="0.25">
      <c r="A10" s="28" t="s">
        <v>15</v>
      </c>
      <c r="B10" s="11" t="s">
        <v>171</v>
      </c>
      <c r="C10" s="216">
        <v>2.375</v>
      </c>
      <c r="D10" s="11" t="s">
        <v>226</v>
      </c>
      <c r="E10" s="54">
        <v>24609.838334138727</v>
      </c>
      <c r="F10" s="324"/>
    </row>
    <row r="11" spans="1:6" x14ac:dyDescent="0.25">
      <c r="A11" s="28" t="s">
        <v>16</v>
      </c>
      <c r="B11" s="11" t="s">
        <v>171</v>
      </c>
      <c r="C11" s="216">
        <v>2</v>
      </c>
      <c r="D11" s="11" t="s">
        <v>226</v>
      </c>
      <c r="E11" s="54">
        <v>20356.005359574749</v>
      </c>
      <c r="F11" s="324"/>
    </row>
    <row r="12" spans="1:6" x14ac:dyDescent="0.25">
      <c r="A12" s="28" t="s">
        <v>17</v>
      </c>
      <c r="B12" s="11" t="s">
        <v>171</v>
      </c>
      <c r="C12" s="216">
        <v>2.4</v>
      </c>
      <c r="D12" s="11" t="s">
        <v>227</v>
      </c>
      <c r="E12" s="54">
        <v>24747.506919123134</v>
      </c>
      <c r="F12" s="324"/>
    </row>
    <row r="13" spans="1:6" x14ac:dyDescent="0.25">
      <c r="A13" s="28" t="s">
        <v>18</v>
      </c>
      <c r="B13" s="11" t="s">
        <v>171</v>
      </c>
      <c r="C13" s="216">
        <v>2.1</v>
      </c>
      <c r="D13" s="11" t="s">
        <v>227</v>
      </c>
      <c r="E13" s="54">
        <v>20184.235381979524</v>
      </c>
      <c r="F13" s="324"/>
    </row>
    <row r="14" spans="1:6" x14ac:dyDescent="0.25">
      <c r="A14" s="28" t="s">
        <v>19</v>
      </c>
      <c r="B14" s="11" t="s">
        <v>171</v>
      </c>
      <c r="C14" s="216">
        <v>2.5</v>
      </c>
      <c r="D14" s="11" t="s">
        <v>231</v>
      </c>
      <c r="E14" s="54">
        <v>28343.309317752486</v>
      </c>
      <c r="F14" s="324"/>
    </row>
    <row r="15" spans="1:6" x14ac:dyDescent="0.25">
      <c r="A15" s="28" t="s">
        <v>20</v>
      </c>
      <c r="B15" s="11" t="s">
        <v>171</v>
      </c>
      <c r="C15" s="216">
        <v>2.0750000000000002</v>
      </c>
      <c r="D15" s="11" t="s">
        <v>231</v>
      </c>
      <c r="E15" s="54">
        <v>20141.292887580719</v>
      </c>
      <c r="F15" s="324"/>
    </row>
    <row r="16" spans="1:6" x14ac:dyDescent="0.25">
      <c r="A16" s="28" t="s">
        <v>229</v>
      </c>
      <c r="B16" s="11" t="s">
        <v>171</v>
      </c>
      <c r="C16" s="216">
        <v>2.5</v>
      </c>
      <c r="D16" s="11" t="s">
        <v>232</v>
      </c>
      <c r="E16" s="54">
        <v>28073.024205948244</v>
      </c>
      <c r="F16" s="324"/>
    </row>
    <row r="17" spans="1:6" x14ac:dyDescent="0.25">
      <c r="A17" s="28" t="s">
        <v>230</v>
      </c>
      <c r="B17" s="11" t="s">
        <v>171</v>
      </c>
      <c r="C17" s="216">
        <v>2.0249999999999999</v>
      </c>
      <c r="D17" s="11" t="s">
        <v>232</v>
      </c>
      <c r="E17" s="54">
        <v>19721.972059921802</v>
      </c>
      <c r="F17" s="324"/>
    </row>
    <row r="18" spans="1:6" ht="15.75" x14ac:dyDescent="0.25">
      <c r="A18" s="8"/>
      <c r="B18" s="7"/>
      <c r="C18" s="7"/>
      <c r="D18" s="7"/>
      <c r="E18" s="7"/>
    </row>
    <row r="19" spans="1:6" ht="18" customHeight="1" x14ac:dyDescent="0.25">
      <c r="A19" s="360" t="s">
        <v>279</v>
      </c>
      <c r="B19" s="360"/>
      <c r="C19" s="360"/>
      <c r="D19" s="360"/>
      <c r="E19" s="360"/>
    </row>
    <row r="20" spans="1:6" ht="31.5" x14ac:dyDescent="0.25">
      <c r="A20" s="25" t="s">
        <v>242</v>
      </c>
      <c r="B20" s="25" t="s">
        <v>240</v>
      </c>
      <c r="C20" s="25" t="s">
        <v>241</v>
      </c>
      <c r="D20" s="26" t="s">
        <v>1317</v>
      </c>
      <c r="E20" s="25" t="s">
        <v>597</v>
      </c>
    </row>
    <row r="21" spans="1:6" x14ac:dyDescent="0.25">
      <c r="A21" s="29" t="s">
        <v>233</v>
      </c>
      <c r="B21" s="11" t="s">
        <v>170</v>
      </c>
      <c r="C21" s="216">
        <v>1.5169999999999999</v>
      </c>
      <c r="D21" s="11" t="s">
        <v>234</v>
      </c>
      <c r="E21" s="54">
        <v>11496.20236444092</v>
      </c>
      <c r="F21" s="206"/>
    </row>
    <row r="22" spans="1:6" x14ac:dyDescent="0.25">
      <c r="A22" s="29" t="s">
        <v>332</v>
      </c>
      <c r="B22" s="11" t="s">
        <v>170</v>
      </c>
      <c r="C22" s="216">
        <v>1.375</v>
      </c>
      <c r="D22" s="11" t="s">
        <v>235</v>
      </c>
      <c r="E22" s="54">
        <v>9937.0451093058582</v>
      </c>
      <c r="F22" s="206"/>
    </row>
    <row r="23" spans="1:6" x14ac:dyDescent="0.25">
      <c r="A23" s="29" t="s">
        <v>236</v>
      </c>
      <c r="B23" s="11" t="s">
        <v>170</v>
      </c>
      <c r="C23" s="216">
        <v>1.5</v>
      </c>
      <c r="D23" s="11" t="s">
        <v>237</v>
      </c>
      <c r="E23" s="54">
        <v>11861.990621491312</v>
      </c>
      <c r="F23" s="206"/>
    </row>
    <row r="24" spans="1:6" x14ac:dyDescent="0.25">
      <c r="F24" s="206"/>
    </row>
    <row r="25" spans="1:6" x14ac:dyDescent="0.25">
      <c r="A25" s="47" t="s">
        <v>816</v>
      </c>
      <c r="B25"/>
      <c r="C25"/>
      <c r="D25"/>
      <c r="F25" s="206"/>
    </row>
    <row r="26" spans="1:6" ht="31.5" x14ac:dyDescent="0.25">
      <c r="A26" s="129" t="s">
        <v>242</v>
      </c>
      <c r="B26" s="129" t="s">
        <v>240</v>
      </c>
      <c r="C26" s="129" t="s">
        <v>241</v>
      </c>
      <c r="D26" s="130" t="s">
        <v>1317</v>
      </c>
      <c r="E26" s="304" t="s">
        <v>1851</v>
      </c>
      <c r="F26" s="206"/>
    </row>
    <row r="27" spans="1:6" x14ac:dyDescent="0.25">
      <c r="A27" s="131" t="s">
        <v>817</v>
      </c>
      <c r="B27" s="212" t="s">
        <v>818</v>
      </c>
      <c r="C27" s="134" t="s">
        <v>819</v>
      </c>
      <c r="D27" s="134" t="s">
        <v>820</v>
      </c>
      <c r="E27" s="132">
        <v>736.12637362637361</v>
      </c>
      <c r="F27" s="206"/>
    </row>
    <row r="28" spans="1:6" x14ac:dyDescent="0.25">
      <c r="A28" s="131" t="s">
        <v>821</v>
      </c>
      <c r="B28" s="212" t="s">
        <v>818</v>
      </c>
      <c r="C28" s="134" t="s">
        <v>819</v>
      </c>
      <c r="D28" s="134" t="s">
        <v>820</v>
      </c>
      <c r="E28" s="133">
        <v>887.00384615384587</v>
      </c>
      <c r="F28" s="206"/>
    </row>
    <row r="29" spans="1:6" x14ac:dyDescent="0.25">
      <c r="A29" s="131" t="s">
        <v>822</v>
      </c>
      <c r="B29" s="212" t="s">
        <v>818</v>
      </c>
      <c r="C29" s="134" t="s">
        <v>823</v>
      </c>
      <c r="D29" s="134" t="s">
        <v>824</v>
      </c>
      <c r="E29" s="133">
        <v>847.92912087912077</v>
      </c>
      <c r="F29" s="206"/>
    </row>
    <row r="30" spans="1:6" x14ac:dyDescent="0.25">
      <c r="A30" s="131" t="s">
        <v>825</v>
      </c>
      <c r="B30" s="212" t="s">
        <v>818</v>
      </c>
      <c r="C30" s="134" t="s">
        <v>823</v>
      </c>
      <c r="D30" s="134" t="s">
        <v>824</v>
      </c>
      <c r="E30" s="133">
        <v>963.85164835164824</v>
      </c>
      <c r="F30" s="206"/>
    </row>
    <row r="31" spans="1:6" x14ac:dyDescent="0.25">
      <c r="A31" s="131" t="s">
        <v>826</v>
      </c>
      <c r="B31" s="212" t="s">
        <v>818</v>
      </c>
      <c r="C31" s="134" t="s">
        <v>827</v>
      </c>
      <c r="D31" s="134" t="s">
        <v>828</v>
      </c>
      <c r="E31" s="133">
        <v>922.61593406593397</v>
      </c>
      <c r="F31" s="206"/>
    </row>
    <row r="32" spans="1:6" x14ac:dyDescent="0.25">
      <c r="A32" s="131" t="s">
        <v>829</v>
      </c>
      <c r="B32" s="212" t="s">
        <v>818</v>
      </c>
      <c r="C32" s="134" t="s">
        <v>827</v>
      </c>
      <c r="D32" s="134" t="s">
        <v>828</v>
      </c>
      <c r="E32" s="133">
        <v>1077.8153846153843</v>
      </c>
      <c r="F32" s="206"/>
    </row>
    <row r="33" spans="1:6" x14ac:dyDescent="0.25">
      <c r="A33" s="131" t="s">
        <v>830</v>
      </c>
      <c r="B33" s="212" t="s">
        <v>818</v>
      </c>
      <c r="C33" s="134" t="s">
        <v>831</v>
      </c>
      <c r="D33" s="134" t="s">
        <v>832</v>
      </c>
      <c r="E33" s="133">
        <v>1091.6406593406591</v>
      </c>
      <c r="F33" s="206"/>
    </row>
    <row r="34" spans="1:6" x14ac:dyDescent="0.25">
      <c r="A34" s="131" t="s">
        <v>833</v>
      </c>
      <c r="B34" s="212" t="s">
        <v>818</v>
      </c>
      <c r="C34" s="134" t="s">
        <v>831</v>
      </c>
      <c r="D34" s="134" t="s">
        <v>832</v>
      </c>
      <c r="E34" s="133">
        <v>1226.1274725274723</v>
      </c>
      <c r="F34" s="206"/>
    </row>
    <row r="35" spans="1:6" x14ac:dyDescent="0.25">
      <c r="A35" s="131" t="s">
        <v>834</v>
      </c>
      <c r="B35" s="212" t="s">
        <v>818</v>
      </c>
      <c r="C35" s="134" t="s">
        <v>835</v>
      </c>
      <c r="D35" s="134" t="s">
        <v>836</v>
      </c>
      <c r="E35" s="133">
        <v>1398.0335164835162</v>
      </c>
      <c r="F35" s="206"/>
    </row>
    <row r="36" spans="1:6" x14ac:dyDescent="0.25">
      <c r="A36" s="131" t="s">
        <v>837</v>
      </c>
      <c r="B36" s="212" t="s">
        <v>818</v>
      </c>
      <c r="C36" s="134" t="s">
        <v>835</v>
      </c>
      <c r="D36" s="134" t="s">
        <v>836</v>
      </c>
      <c r="E36" s="133">
        <v>1530.270879120879</v>
      </c>
      <c r="F36" s="206"/>
    </row>
    <row r="37" spans="1:6" x14ac:dyDescent="0.25">
      <c r="E37" s="183"/>
      <c r="F37" s="206"/>
    </row>
    <row r="38" spans="1:6" s="74" customFormat="1" ht="18.75" x14ac:dyDescent="0.3">
      <c r="A38" s="184" t="s">
        <v>1542</v>
      </c>
      <c r="B38" s="73"/>
      <c r="C38" s="73"/>
      <c r="D38" s="73"/>
      <c r="E38" s="185"/>
      <c r="F38" s="206"/>
    </row>
    <row r="39" spans="1:6" ht="31.5" x14ac:dyDescent="0.25">
      <c r="A39" s="25" t="s">
        <v>242</v>
      </c>
      <c r="B39" s="25" t="s">
        <v>240</v>
      </c>
      <c r="C39" s="25" t="s">
        <v>241</v>
      </c>
      <c r="D39" s="26" t="s">
        <v>1317</v>
      </c>
      <c r="E39" s="304" t="s">
        <v>1851</v>
      </c>
      <c r="F39" s="206"/>
    </row>
    <row r="40" spans="1:6" x14ac:dyDescent="0.25">
      <c r="A40" s="4" t="s">
        <v>1543</v>
      </c>
      <c r="B40" s="134" t="s">
        <v>170</v>
      </c>
      <c r="C40" s="61">
        <v>4.4000000000000004</v>
      </c>
      <c r="D40" s="134" t="s">
        <v>1550</v>
      </c>
      <c r="E40" s="116">
        <v>9580.3437714285719</v>
      </c>
      <c r="F40" s="206"/>
    </row>
    <row r="41" spans="1:6" x14ac:dyDescent="0.25">
      <c r="A41" s="4" t="s">
        <v>1546</v>
      </c>
      <c r="B41" s="134" t="s">
        <v>170</v>
      </c>
      <c r="C41" s="61">
        <v>4.4000000000000004</v>
      </c>
      <c r="D41" s="134" t="s">
        <v>1550</v>
      </c>
      <c r="E41" s="116">
        <v>9742.9143428571406</v>
      </c>
      <c r="F41" s="206"/>
    </row>
    <row r="42" spans="1:6" x14ac:dyDescent="0.25">
      <c r="A42" s="4" t="s">
        <v>1544</v>
      </c>
      <c r="B42" s="134" t="s">
        <v>170</v>
      </c>
      <c r="C42" s="61">
        <v>4.4000000000000004</v>
      </c>
      <c r="D42" s="134" t="s">
        <v>1550</v>
      </c>
      <c r="E42" s="116">
        <v>13452.790685714288</v>
      </c>
      <c r="F42" s="206"/>
    </row>
    <row r="43" spans="1:6" x14ac:dyDescent="0.25">
      <c r="A43" s="4" t="s">
        <v>1545</v>
      </c>
      <c r="B43" s="134" t="s">
        <v>170</v>
      </c>
      <c r="C43" s="61">
        <v>4.4000000000000004</v>
      </c>
      <c r="D43" s="134" t="s">
        <v>1550</v>
      </c>
      <c r="E43" s="116">
        <v>13812.600057142858</v>
      </c>
      <c r="F43" s="206"/>
    </row>
    <row r="44" spans="1:6" x14ac:dyDescent="0.25">
      <c r="A44" s="126" t="s">
        <v>1818</v>
      </c>
      <c r="B44" s="212" t="s">
        <v>170</v>
      </c>
      <c r="C44" s="187">
        <v>1.038</v>
      </c>
      <c r="D44" s="186" t="s">
        <v>1824</v>
      </c>
      <c r="E44" s="188">
        <v>4015.7999999999997</v>
      </c>
      <c r="F44" s="206"/>
    </row>
    <row r="45" spans="1:6" x14ac:dyDescent="0.25">
      <c r="A45" s="126" t="s">
        <v>1547</v>
      </c>
      <c r="B45" s="186" t="s">
        <v>170</v>
      </c>
      <c r="C45" s="186">
        <v>1.1200000000000001</v>
      </c>
      <c r="D45" s="186" t="s">
        <v>1825</v>
      </c>
      <c r="E45" s="188">
        <v>4219.3499999999995</v>
      </c>
      <c r="F45" s="206"/>
    </row>
    <row r="46" spans="1:6" x14ac:dyDescent="0.25">
      <c r="A46" s="126" t="s">
        <v>1548</v>
      </c>
      <c r="B46" s="186" t="s">
        <v>170</v>
      </c>
      <c r="C46" s="186">
        <v>1.29</v>
      </c>
      <c r="D46" s="186" t="s">
        <v>1826</v>
      </c>
      <c r="E46" s="188">
        <v>4595.3999999999996</v>
      </c>
      <c r="F46" s="206"/>
    </row>
    <row r="47" spans="1:6" x14ac:dyDescent="0.25">
      <c r="A47" s="126" t="s">
        <v>1549</v>
      </c>
      <c r="B47" s="186" t="s">
        <v>170</v>
      </c>
      <c r="C47" s="186">
        <v>1.38</v>
      </c>
      <c r="D47" s="186" t="s">
        <v>1827</v>
      </c>
      <c r="E47" s="188">
        <v>4743.4463999999998</v>
      </c>
      <c r="F47" s="206"/>
    </row>
    <row r="48" spans="1:6" x14ac:dyDescent="0.25">
      <c r="A48" s="126" t="s">
        <v>1819</v>
      </c>
      <c r="B48" s="186" t="s">
        <v>170</v>
      </c>
      <c r="C48" s="186">
        <v>1.47</v>
      </c>
      <c r="D48" s="186" t="s">
        <v>1828</v>
      </c>
      <c r="E48" s="188">
        <v>5731.0020000000004</v>
      </c>
      <c r="F48" s="206"/>
    </row>
    <row r="49" spans="1:6" x14ac:dyDescent="0.25">
      <c r="A49" s="126" t="s">
        <v>1820</v>
      </c>
      <c r="B49" s="186" t="s">
        <v>170</v>
      </c>
      <c r="C49" s="186">
        <v>1.53</v>
      </c>
      <c r="D49" s="186" t="s">
        <v>1829</v>
      </c>
      <c r="E49" s="188">
        <v>6089.2499999999991</v>
      </c>
      <c r="F49" s="206"/>
    </row>
    <row r="50" spans="1:6" x14ac:dyDescent="0.25">
      <c r="A50" s="189"/>
      <c r="E50" s="183"/>
      <c r="F50" s="206"/>
    </row>
    <row r="51" spans="1:6" x14ac:dyDescent="0.25">
      <c r="A51" s="189"/>
      <c r="E51" s="183"/>
      <c r="F51" s="206"/>
    </row>
    <row r="52" spans="1:6" ht="18.75" x14ac:dyDescent="0.3">
      <c r="A52" s="190" t="s">
        <v>1594</v>
      </c>
      <c r="E52" s="183"/>
      <c r="F52" s="206"/>
    </row>
    <row r="53" spans="1:6" ht="31.5" x14ac:dyDescent="0.25">
      <c r="A53" s="127" t="s">
        <v>242</v>
      </c>
      <c r="B53" s="25" t="s">
        <v>240</v>
      </c>
      <c r="C53" s="25" t="s">
        <v>241</v>
      </c>
      <c r="D53" s="26" t="s">
        <v>1317</v>
      </c>
      <c r="E53" s="304" t="s">
        <v>1851</v>
      </c>
      <c r="F53" s="206"/>
    </row>
    <row r="54" spans="1:6" x14ac:dyDescent="0.25">
      <c r="A54" s="126" t="s">
        <v>1551</v>
      </c>
      <c r="B54" s="134"/>
      <c r="C54" s="134"/>
      <c r="D54" s="134"/>
      <c r="E54" s="81">
        <v>3424.0234285714296</v>
      </c>
      <c r="F54" s="206"/>
    </row>
    <row r="55" spans="1:6" x14ac:dyDescent="0.25">
      <c r="A55" s="126" t="s">
        <v>1552</v>
      </c>
      <c r="B55" s="134"/>
      <c r="C55" s="134"/>
      <c r="D55" s="134"/>
      <c r="E55" s="81">
        <v>2885.1654857142862</v>
      </c>
      <c r="F55" s="206"/>
    </row>
    <row r="56" spans="1:6" x14ac:dyDescent="0.25">
      <c r="A56" s="126" t="s">
        <v>1553</v>
      </c>
      <c r="B56" s="134"/>
      <c r="C56" s="134"/>
      <c r="D56" s="134"/>
      <c r="E56" s="81">
        <v>4315.0812571428578</v>
      </c>
      <c r="F56" s="206"/>
    </row>
    <row r="57" spans="1:6" x14ac:dyDescent="0.25">
      <c r="A57" s="126" t="s">
        <v>1554</v>
      </c>
      <c r="B57" s="134"/>
      <c r="C57" s="134"/>
      <c r="D57" s="134"/>
      <c r="E57" s="81">
        <v>4930.9781714285709</v>
      </c>
      <c r="F57" s="206"/>
    </row>
    <row r="58" spans="1:6" x14ac:dyDescent="0.25">
      <c r="A58" s="126" t="s">
        <v>1555</v>
      </c>
      <c r="B58" s="134"/>
      <c r="C58" s="134"/>
      <c r="D58" s="134"/>
      <c r="E58" s="81">
        <v>5575.9427428571425</v>
      </c>
      <c r="F58" s="206"/>
    </row>
    <row r="59" spans="1:6" x14ac:dyDescent="0.25">
      <c r="A59" s="126" t="s">
        <v>1556</v>
      </c>
      <c r="B59" s="134"/>
      <c r="C59" s="134"/>
      <c r="D59" s="134"/>
      <c r="E59" s="81">
        <v>6264.9651428571424</v>
      </c>
      <c r="F59" s="206"/>
    </row>
    <row r="60" spans="1:6" x14ac:dyDescent="0.25">
      <c r="A60" s="126" t="s">
        <v>1557</v>
      </c>
      <c r="B60" s="134"/>
      <c r="C60" s="134"/>
      <c r="D60" s="134"/>
      <c r="E60" s="81">
        <v>7575.9551999999994</v>
      </c>
      <c r="F60" s="206"/>
    </row>
    <row r="61" spans="1:6" s="74" customFormat="1" ht="18.75" x14ac:dyDescent="0.3">
      <c r="A61" s="126" t="s">
        <v>1558</v>
      </c>
      <c r="B61" s="117"/>
      <c r="C61" s="117"/>
      <c r="D61" s="118"/>
      <c r="E61" s="81">
        <v>7131.6293714285712</v>
      </c>
      <c r="F61" s="206"/>
    </row>
    <row r="62" spans="1:6" s="74" customFormat="1" ht="18.75" x14ac:dyDescent="0.3">
      <c r="A62" s="126" t="s">
        <v>1559</v>
      </c>
      <c r="B62" s="117"/>
      <c r="C62" s="117"/>
      <c r="D62" s="118"/>
      <c r="E62" s="81">
        <v>8062.1124571428572</v>
      </c>
      <c r="F62" s="206"/>
    </row>
    <row r="63" spans="1:6" s="74" customFormat="1" ht="18.75" x14ac:dyDescent="0.3">
      <c r="A63" s="126" t="s">
        <v>1560</v>
      </c>
      <c r="B63" s="117"/>
      <c r="C63" s="117"/>
      <c r="D63" s="118"/>
      <c r="E63" s="81">
        <v>7648.5828571428583</v>
      </c>
      <c r="F63" s="206"/>
    </row>
    <row r="64" spans="1:6" s="74" customFormat="1" ht="18.75" x14ac:dyDescent="0.3">
      <c r="A64" s="126" t="s">
        <v>1561</v>
      </c>
      <c r="B64" s="117"/>
      <c r="C64" s="117"/>
      <c r="D64" s="118"/>
      <c r="E64" s="81">
        <v>5372.4829714285715</v>
      </c>
      <c r="F64" s="206"/>
    </row>
    <row r="65" spans="1:6" s="74" customFormat="1" ht="18.75" x14ac:dyDescent="0.3">
      <c r="A65" s="126" t="s">
        <v>1562</v>
      </c>
      <c r="B65" s="117"/>
      <c r="C65" s="117"/>
      <c r="D65" s="118"/>
      <c r="E65" s="81">
        <v>6675.189714285716</v>
      </c>
      <c r="F65" s="206"/>
    </row>
    <row r="66" spans="1:6" x14ac:dyDescent="0.25">
      <c r="A66" s="126" t="s">
        <v>1563</v>
      </c>
      <c r="B66" s="134"/>
      <c r="C66" s="134"/>
      <c r="D66" s="134"/>
      <c r="E66" s="81">
        <v>3443.9642285714285</v>
      </c>
      <c r="F66" s="206"/>
    </row>
    <row r="67" spans="1:6" x14ac:dyDescent="0.25">
      <c r="A67" s="126" t="s">
        <v>1564</v>
      </c>
      <c r="B67" s="134"/>
      <c r="C67" s="134"/>
      <c r="D67" s="134"/>
      <c r="E67" s="81">
        <v>7054.7010285714287</v>
      </c>
      <c r="F67" s="206"/>
    </row>
    <row r="68" spans="1:6" x14ac:dyDescent="0.25">
      <c r="A68" s="126" t="s">
        <v>1565</v>
      </c>
      <c r="B68" s="134"/>
      <c r="C68" s="134"/>
      <c r="D68" s="134"/>
      <c r="E68" s="81">
        <v>6544.9245714285717</v>
      </c>
      <c r="F68" s="206"/>
    </row>
    <row r="69" spans="1:6" x14ac:dyDescent="0.25">
      <c r="A69" s="126" t="s">
        <v>1566</v>
      </c>
      <c r="B69" s="134"/>
      <c r="C69" s="134"/>
      <c r="D69" s="134"/>
      <c r="E69" s="81">
        <v>5583.8665142857144</v>
      </c>
      <c r="F69" s="206"/>
    </row>
    <row r="70" spans="1:6" x14ac:dyDescent="0.25">
      <c r="A70" s="126" t="s">
        <v>1567</v>
      </c>
      <c r="B70" s="134"/>
      <c r="C70" s="134"/>
      <c r="D70" s="134"/>
      <c r="E70" s="81">
        <v>6718.7220571428579</v>
      </c>
      <c r="F70" s="206"/>
    </row>
    <row r="71" spans="1:6" x14ac:dyDescent="0.25">
      <c r="A71" s="126" t="s">
        <v>1568</v>
      </c>
      <c r="B71" s="134"/>
      <c r="C71" s="134"/>
      <c r="D71" s="134"/>
      <c r="E71" s="81">
        <v>6644.2690285714298</v>
      </c>
      <c r="F71" s="206"/>
    </row>
    <row r="72" spans="1:6" x14ac:dyDescent="0.25">
      <c r="A72" s="126" t="s">
        <v>1569</v>
      </c>
      <c r="B72" s="134"/>
      <c r="C72" s="134"/>
      <c r="D72" s="134"/>
      <c r="E72" s="81">
        <v>5427.7557714285722</v>
      </c>
      <c r="F72" s="206"/>
    </row>
    <row r="73" spans="1:6" x14ac:dyDescent="0.25">
      <c r="A73" s="126" t="s">
        <v>1570</v>
      </c>
      <c r="B73" s="134"/>
      <c r="C73" s="134"/>
      <c r="D73" s="134"/>
      <c r="E73" s="81">
        <v>9851.1977142857158</v>
      </c>
      <c r="F73" s="206"/>
    </row>
    <row r="74" spans="1:6" x14ac:dyDescent="0.25">
      <c r="A74" s="126" t="s">
        <v>1571</v>
      </c>
      <c r="B74" s="134"/>
      <c r="C74" s="134"/>
      <c r="D74" s="134"/>
      <c r="E74" s="81">
        <v>6493.6620571428575</v>
      </c>
      <c r="F74" s="206"/>
    </row>
    <row r="75" spans="1:6" x14ac:dyDescent="0.25">
      <c r="A75" s="126" t="s">
        <v>1572</v>
      </c>
      <c r="B75" s="134"/>
      <c r="C75" s="134"/>
      <c r="D75" s="134"/>
      <c r="E75" s="81">
        <v>6370.9887999999992</v>
      </c>
      <c r="F75" s="206"/>
    </row>
    <row r="76" spans="1:6" x14ac:dyDescent="0.25">
      <c r="A76" s="126" t="s">
        <v>1573</v>
      </c>
      <c r="B76" s="134"/>
      <c r="C76" s="134"/>
      <c r="D76" s="134"/>
      <c r="E76" s="81">
        <v>6047.1789714285715</v>
      </c>
      <c r="F76" s="206"/>
    </row>
    <row r="77" spans="1:6" x14ac:dyDescent="0.25">
      <c r="A77" s="126" t="s">
        <v>1574</v>
      </c>
      <c r="B77" s="134"/>
      <c r="C77" s="134"/>
      <c r="D77" s="134"/>
      <c r="E77" s="81">
        <v>5978.8796571428566</v>
      </c>
      <c r="F77" s="206"/>
    </row>
    <row r="78" spans="1:6" x14ac:dyDescent="0.25">
      <c r="A78" s="126" t="s">
        <v>1575</v>
      </c>
      <c r="B78" s="134"/>
      <c r="C78" s="134"/>
      <c r="D78" s="134"/>
      <c r="E78" s="81">
        <v>5574.7396571428571</v>
      </c>
      <c r="F78" s="206"/>
    </row>
    <row r="79" spans="1:6" x14ac:dyDescent="0.25">
      <c r="A79" s="126" t="s">
        <v>1576</v>
      </c>
      <c r="B79" s="134"/>
      <c r="C79" s="134"/>
      <c r="D79" s="134"/>
      <c r="E79" s="81">
        <v>5840.2067428571427</v>
      </c>
      <c r="F79" s="206"/>
    </row>
    <row r="80" spans="1:6" x14ac:dyDescent="0.25">
      <c r="A80" s="126" t="s">
        <v>1577</v>
      </c>
      <c r="B80" s="134"/>
      <c r="C80" s="134"/>
      <c r="D80" s="134"/>
      <c r="E80" s="81">
        <v>6342.2806857142859</v>
      </c>
      <c r="F80" s="206"/>
    </row>
    <row r="81" spans="1:6" x14ac:dyDescent="0.25">
      <c r="A81" s="126" t="s">
        <v>1578</v>
      </c>
      <c r="B81" s="134"/>
      <c r="C81" s="134"/>
      <c r="D81" s="134"/>
      <c r="E81" s="81">
        <v>4361.9324571428569</v>
      </c>
      <c r="F81" s="206"/>
    </row>
    <row r="82" spans="1:6" x14ac:dyDescent="0.25">
      <c r="A82" s="126" t="s">
        <v>1579</v>
      </c>
      <c r="B82" s="134"/>
      <c r="C82" s="134"/>
      <c r="D82" s="134"/>
      <c r="E82" s="81">
        <v>6894.6076571428575</v>
      </c>
      <c r="F82" s="206"/>
    </row>
    <row r="83" spans="1:6" x14ac:dyDescent="0.25">
      <c r="A83" s="126" t="s">
        <v>1580</v>
      </c>
      <c r="B83" s="134"/>
      <c r="C83" s="134"/>
      <c r="D83" s="134"/>
      <c r="E83" s="81">
        <v>4395.7848000000004</v>
      </c>
      <c r="F83" s="206"/>
    </row>
    <row r="84" spans="1:6" x14ac:dyDescent="0.25">
      <c r="A84" s="126" t="s">
        <v>1581</v>
      </c>
      <c r="B84" s="134"/>
      <c r="C84" s="134"/>
      <c r="D84" s="134"/>
      <c r="E84" s="81">
        <v>6835.5596571428568</v>
      </c>
      <c r="F84" s="206"/>
    </row>
    <row r="85" spans="1:6" x14ac:dyDescent="0.25">
      <c r="A85" s="126" t="s">
        <v>1582</v>
      </c>
      <c r="B85" s="134"/>
      <c r="C85" s="134"/>
      <c r="D85" s="134"/>
      <c r="E85" s="81">
        <v>7042.8776000000007</v>
      </c>
      <c r="F85" s="206"/>
    </row>
    <row r="86" spans="1:6" x14ac:dyDescent="0.25">
      <c r="A86" s="126" t="s">
        <v>1583</v>
      </c>
      <c r="B86" s="134"/>
      <c r="C86" s="134"/>
      <c r="D86" s="134"/>
      <c r="E86" s="81">
        <v>4024.8748571428582</v>
      </c>
      <c r="F86" s="206"/>
    </row>
    <row r="87" spans="1:6" x14ac:dyDescent="0.25">
      <c r="A87" s="126" t="s">
        <v>1584</v>
      </c>
      <c r="B87" s="134"/>
      <c r="C87" s="134"/>
      <c r="D87" s="134"/>
      <c r="E87" s="81">
        <v>6110.9978285714278</v>
      </c>
      <c r="F87" s="206"/>
    </row>
    <row r="88" spans="1:6" x14ac:dyDescent="0.25">
      <c r="A88" s="126" t="s">
        <v>1585</v>
      </c>
      <c r="B88" s="134"/>
      <c r="C88" s="134"/>
      <c r="D88" s="134"/>
      <c r="E88" s="81">
        <v>6293.9913142857149</v>
      </c>
      <c r="F88" s="206"/>
    </row>
    <row r="89" spans="1:6" x14ac:dyDescent="0.25">
      <c r="A89" s="126" t="s">
        <v>1586</v>
      </c>
      <c r="B89" s="134"/>
      <c r="C89" s="134"/>
      <c r="D89" s="134"/>
      <c r="E89" s="81">
        <v>6051.7700571428586</v>
      </c>
      <c r="F89" s="206"/>
    </row>
    <row r="90" spans="1:6" x14ac:dyDescent="0.25">
      <c r="A90" s="126" t="s">
        <v>1587</v>
      </c>
      <c r="B90" s="134"/>
      <c r="C90" s="134"/>
      <c r="D90" s="134"/>
      <c r="E90" s="81">
        <v>6051.6179428571422</v>
      </c>
      <c r="F90" s="206"/>
    </row>
    <row r="91" spans="1:6" x14ac:dyDescent="0.25">
      <c r="A91" s="126" t="s">
        <v>1588</v>
      </c>
      <c r="B91" s="134"/>
      <c r="C91" s="134"/>
      <c r="D91" s="134"/>
      <c r="E91" s="81">
        <v>6747.8450285714298</v>
      </c>
      <c r="F91" s="206"/>
    </row>
    <row r="92" spans="1:6" x14ac:dyDescent="0.25">
      <c r="A92" s="126" t="s">
        <v>1589</v>
      </c>
      <c r="B92" s="134"/>
      <c r="C92" s="134"/>
      <c r="D92" s="134"/>
      <c r="E92" s="81">
        <v>5825.4516571428576</v>
      </c>
      <c r="F92" s="206"/>
    </row>
    <row r="93" spans="1:6" x14ac:dyDescent="0.25">
      <c r="A93" s="126" t="s">
        <v>1590</v>
      </c>
      <c r="B93" s="134"/>
      <c r="C93" s="134"/>
      <c r="D93" s="134"/>
      <c r="E93" s="81">
        <v>5450.559085714287</v>
      </c>
      <c r="F93" s="206"/>
    </row>
    <row r="94" spans="1:6" x14ac:dyDescent="0.25">
      <c r="A94" s="126" t="s">
        <v>1591</v>
      </c>
      <c r="B94" s="134"/>
      <c r="C94" s="134"/>
      <c r="D94" s="134"/>
      <c r="E94" s="81">
        <v>4730.4224000000004</v>
      </c>
      <c r="F94" s="206"/>
    </row>
    <row r="95" spans="1:6" x14ac:dyDescent="0.25">
      <c r="A95" s="126" t="s">
        <v>1592</v>
      </c>
      <c r="B95" s="134"/>
      <c r="C95" s="134"/>
      <c r="D95" s="134"/>
      <c r="E95" s="81">
        <v>5258.2174857142854</v>
      </c>
      <c r="F95" s="206"/>
    </row>
    <row r="96" spans="1:6" x14ac:dyDescent="0.25">
      <c r="A96" s="126" t="s">
        <v>1593</v>
      </c>
      <c r="B96" s="134"/>
      <c r="C96" s="134"/>
      <c r="D96" s="134"/>
      <c r="E96" s="81">
        <v>4850.5097142857148</v>
      </c>
      <c r="F96" s="206"/>
    </row>
  </sheetData>
  <mergeCells count="4">
    <mergeCell ref="A19:E19"/>
    <mergeCell ref="A1:E2"/>
    <mergeCell ref="B3:E3"/>
    <mergeCell ref="A4:E4"/>
  </mergeCells>
  <phoneticPr fontId="20" type="noConversion"/>
  <pageMargins left="0.25" right="0.25" top="0.75" bottom="0.75" header="0.3" footer="0.3"/>
  <pageSetup paperSize="9" scale="76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AB47-367A-4F6B-BF47-BC00DA861DF3}">
  <sheetPr>
    <tabColor rgb="FF00B0F0"/>
  </sheetPr>
  <dimension ref="A1:H18"/>
  <sheetViews>
    <sheetView workbookViewId="0">
      <selection activeCell="H29" sqref="H29"/>
    </sheetView>
  </sheetViews>
  <sheetFormatPr defaultRowHeight="15" x14ac:dyDescent="0.25"/>
  <cols>
    <col min="1" max="1" width="15.5703125" bestFit="1" customWidth="1"/>
    <col min="2" max="2" width="7.85546875" bestFit="1" customWidth="1"/>
    <col min="3" max="3" width="23.85546875" customWidth="1"/>
    <col min="4" max="4" width="13.140625" bestFit="1" customWidth="1"/>
    <col min="5" max="5" width="10.42578125" bestFit="1" customWidth="1"/>
  </cols>
  <sheetData>
    <row r="1" spans="1:8" x14ac:dyDescent="0.25">
      <c r="A1" s="350" t="s">
        <v>1312</v>
      </c>
      <c r="B1" s="350"/>
      <c r="C1" s="350"/>
      <c r="D1" s="350"/>
      <c r="E1" s="350"/>
    </row>
    <row r="2" spans="1:8" ht="15.75" thickBot="1" x14ac:dyDescent="0.3">
      <c r="A2" s="350"/>
      <c r="B2" s="350"/>
      <c r="C2" s="350"/>
      <c r="D2" s="350"/>
      <c r="E2" s="350"/>
    </row>
    <row r="3" spans="1:8" x14ac:dyDescent="0.25">
      <c r="A3" s="67"/>
      <c r="B3" s="361" t="s">
        <v>1320</v>
      </c>
      <c r="C3" s="362"/>
      <c r="D3" s="362"/>
      <c r="E3" s="363"/>
    </row>
    <row r="4" spans="1:8" ht="93.75" customHeight="1" thickBot="1" x14ac:dyDescent="0.3">
      <c r="A4" s="68"/>
      <c r="B4" s="364"/>
      <c r="C4" s="365"/>
      <c r="D4" s="365"/>
      <c r="E4" s="366"/>
    </row>
    <row r="5" spans="1:8" ht="15.75" x14ac:dyDescent="0.25">
      <c r="A5" s="477" t="s">
        <v>93</v>
      </c>
      <c r="B5" s="477"/>
      <c r="C5" s="477"/>
      <c r="D5" s="477"/>
      <c r="E5" s="477"/>
    </row>
    <row r="6" spans="1:8" ht="28.5" x14ac:dyDescent="0.25">
      <c r="A6" s="125" t="s">
        <v>242</v>
      </c>
      <c r="B6" s="14" t="s">
        <v>25</v>
      </c>
      <c r="C6" s="14" t="s">
        <v>26</v>
      </c>
      <c r="D6" s="14" t="s">
        <v>27</v>
      </c>
      <c r="E6" s="14" t="s">
        <v>1847</v>
      </c>
      <c r="F6" s="332"/>
    </row>
    <row r="7" spans="1:8" x14ac:dyDescent="0.25">
      <c r="A7" s="27" t="s">
        <v>0</v>
      </c>
      <c r="B7" s="11">
        <v>100</v>
      </c>
      <c r="C7" s="216">
        <v>1.0149999999999999</v>
      </c>
      <c r="D7" s="11" t="s">
        <v>28</v>
      </c>
      <c r="E7" s="54">
        <v>2490</v>
      </c>
      <c r="H7" s="329"/>
    </row>
    <row r="8" spans="1:8" x14ac:dyDescent="0.25">
      <c r="A8" s="27" t="s">
        <v>3</v>
      </c>
      <c r="B8" s="11">
        <v>100</v>
      </c>
      <c r="C8" s="216">
        <v>1.3580000000000001</v>
      </c>
      <c r="D8" s="11" t="s">
        <v>34</v>
      </c>
      <c r="E8" s="54">
        <v>3090</v>
      </c>
      <c r="H8" s="329"/>
    </row>
    <row r="9" spans="1:8" x14ac:dyDescent="0.25">
      <c r="A9" s="27" t="s">
        <v>32</v>
      </c>
      <c r="B9" s="11">
        <v>100</v>
      </c>
      <c r="C9" s="216">
        <v>1.6970000000000001</v>
      </c>
      <c r="D9" s="11" t="s">
        <v>35</v>
      </c>
      <c r="E9" s="54">
        <v>3990</v>
      </c>
      <c r="H9" s="329"/>
    </row>
    <row r="10" spans="1:8" x14ac:dyDescent="0.25">
      <c r="A10" s="27" t="s">
        <v>6</v>
      </c>
      <c r="B10" s="11">
        <v>100</v>
      </c>
      <c r="C10" s="216">
        <v>2.0369999999999999</v>
      </c>
      <c r="D10" s="11" t="s">
        <v>36</v>
      </c>
      <c r="E10" s="54">
        <v>4990</v>
      </c>
      <c r="H10" s="329"/>
    </row>
    <row r="11" spans="1:8" x14ac:dyDescent="0.25">
      <c r="A11" s="27" t="s">
        <v>1</v>
      </c>
      <c r="B11" s="11">
        <v>100</v>
      </c>
      <c r="C11" s="216">
        <v>0.50700000000000001</v>
      </c>
      <c r="D11" s="11" t="s">
        <v>29</v>
      </c>
      <c r="E11" s="54">
        <v>1290</v>
      </c>
      <c r="H11" s="329"/>
    </row>
    <row r="12" spans="1:8" x14ac:dyDescent="0.25">
      <c r="A12" s="27" t="s">
        <v>31</v>
      </c>
      <c r="B12" s="11">
        <v>100</v>
      </c>
      <c r="C12" s="216">
        <v>0.66200000000000003</v>
      </c>
      <c r="D12" s="11" t="s">
        <v>37</v>
      </c>
      <c r="E12" s="54">
        <v>1690</v>
      </c>
      <c r="H12" s="329"/>
    </row>
    <row r="13" spans="1:8" x14ac:dyDescent="0.25">
      <c r="A13" s="27" t="s">
        <v>5</v>
      </c>
      <c r="B13" s="11">
        <v>100</v>
      </c>
      <c r="C13" s="216">
        <v>0.82699999999999996</v>
      </c>
      <c r="D13" s="11" t="s">
        <v>38</v>
      </c>
      <c r="E13" s="54">
        <v>2090</v>
      </c>
      <c r="H13" s="329"/>
    </row>
    <row r="14" spans="1:8" x14ac:dyDescent="0.25">
      <c r="A14" s="27" t="s">
        <v>7</v>
      </c>
      <c r="B14" s="11">
        <v>100</v>
      </c>
      <c r="C14" s="216">
        <v>0.995</v>
      </c>
      <c r="D14" s="11" t="s">
        <v>39</v>
      </c>
      <c r="E14" s="54">
        <v>2490</v>
      </c>
      <c r="H14" s="329"/>
    </row>
    <row r="15" spans="1:8" x14ac:dyDescent="0.25">
      <c r="A15" s="27" t="s">
        <v>2</v>
      </c>
      <c r="B15" s="11">
        <v>100</v>
      </c>
      <c r="C15" s="216">
        <v>0.36499999999999999</v>
      </c>
      <c r="D15" s="11" t="s">
        <v>30</v>
      </c>
      <c r="E15" s="54">
        <v>990</v>
      </c>
      <c r="H15" s="329"/>
    </row>
    <row r="16" spans="1:8" x14ac:dyDescent="0.25">
      <c r="A16" s="27" t="s">
        <v>4</v>
      </c>
      <c r="B16" s="11">
        <v>100</v>
      </c>
      <c r="C16" s="216">
        <v>0.48699999999999999</v>
      </c>
      <c r="D16" s="11" t="s">
        <v>40</v>
      </c>
      <c r="E16" s="54">
        <v>1190</v>
      </c>
      <c r="H16" s="329"/>
    </row>
    <row r="17" spans="1:8" x14ac:dyDescent="0.25">
      <c r="A17" s="27" t="s">
        <v>33</v>
      </c>
      <c r="B17" s="11">
        <v>100</v>
      </c>
      <c r="C17" s="216">
        <v>0.61</v>
      </c>
      <c r="D17" s="11" t="s">
        <v>41</v>
      </c>
      <c r="E17" s="54">
        <v>1490</v>
      </c>
      <c r="H17" s="329"/>
    </row>
    <row r="18" spans="1:8" x14ac:dyDescent="0.25">
      <c r="A18" s="27" t="s">
        <v>8</v>
      </c>
      <c r="B18" s="11">
        <v>100</v>
      </c>
      <c r="C18" s="216">
        <v>0.73199999999999998</v>
      </c>
      <c r="D18" s="11" t="s">
        <v>42</v>
      </c>
      <c r="E18" s="54">
        <v>1840</v>
      </c>
      <c r="H18" s="329"/>
    </row>
  </sheetData>
  <mergeCells count="3">
    <mergeCell ref="A1:E2"/>
    <mergeCell ref="B3:E4"/>
    <mergeCell ref="A5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DA72-0833-475A-9854-128E268A9744}">
  <sheetPr>
    <tabColor rgb="FF00B0F0"/>
    <pageSetUpPr fitToPage="1"/>
  </sheetPr>
  <dimension ref="A1:H8"/>
  <sheetViews>
    <sheetView workbookViewId="0">
      <selection activeCell="G12" sqref="G12"/>
    </sheetView>
  </sheetViews>
  <sheetFormatPr defaultColWidth="29.5703125" defaultRowHeight="15" x14ac:dyDescent="0.25"/>
  <cols>
    <col min="1" max="1" width="18.7109375" bestFit="1" customWidth="1"/>
    <col min="2" max="2" width="15.7109375" bestFit="1" customWidth="1"/>
    <col min="3" max="3" width="9.28515625" bestFit="1" customWidth="1"/>
    <col min="4" max="4" width="8.42578125" bestFit="1" customWidth="1"/>
    <col min="5" max="5" width="11" bestFit="1" customWidth="1"/>
    <col min="6" max="6" width="12.5703125" style="331" customWidth="1"/>
  </cols>
  <sheetData>
    <row r="1" spans="1:8" s="63" customFormat="1" ht="18.75" x14ac:dyDescent="0.3">
      <c r="A1" s="350" t="s">
        <v>1312</v>
      </c>
      <c r="B1" s="350"/>
      <c r="C1" s="350"/>
      <c r="D1" s="350"/>
      <c r="F1" s="330"/>
    </row>
    <row r="2" spans="1:8" s="63" customFormat="1" ht="19.5" thickBot="1" x14ac:dyDescent="0.35">
      <c r="A2" s="369"/>
      <c r="B2" s="417"/>
      <c r="C2" s="417"/>
      <c r="D2" s="417"/>
      <c r="F2" s="330"/>
    </row>
    <row r="3" spans="1:8" ht="108" customHeight="1" thickBot="1" x14ac:dyDescent="0.35">
      <c r="A3" s="76"/>
      <c r="B3" s="370" t="s">
        <v>1897</v>
      </c>
      <c r="C3" s="371"/>
      <c r="D3" s="371"/>
      <c r="E3" s="372"/>
    </row>
    <row r="5" spans="1:8" ht="29.25" x14ac:dyDescent="0.25">
      <c r="A5" s="25" t="s">
        <v>242</v>
      </c>
      <c r="B5" s="25" t="s">
        <v>240</v>
      </c>
      <c r="C5" s="25" t="s">
        <v>241</v>
      </c>
      <c r="D5" s="26" t="s">
        <v>815</v>
      </c>
      <c r="E5" s="304" t="s">
        <v>1851</v>
      </c>
      <c r="G5" s="2"/>
    </row>
    <row r="6" spans="1:8" x14ac:dyDescent="0.25">
      <c r="A6" s="28" t="s">
        <v>811</v>
      </c>
      <c r="B6" s="11" t="s">
        <v>814</v>
      </c>
      <c r="C6" s="216">
        <v>1.125</v>
      </c>
      <c r="D6" s="11">
        <v>11000</v>
      </c>
      <c r="E6" s="54">
        <v>11490</v>
      </c>
      <c r="G6" s="331"/>
      <c r="H6" s="331"/>
    </row>
    <row r="7" spans="1:8" x14ac:dyDescent="0.25">
      <c r="A7" s="28" t="s">
        <v>813</v>
      </c>
      <c r="B7" s="11" t="s">
        <v>814</v>
      </c>
      <c r="C7" s="216">
        <v>1.1299999999999999</v>
      </c>
      <c r="D7" s="11">
        <v>11000</v>
      </c>
      <c r="E7" s="54">
        <v>14990</v>
      </c>
      <c r="G7" s="331"/>
      <c r="H7" s="331"/>
    </row>
    <row r="8" spans="1:8" ht="15.75" customHeight="1" x14ac:dyDescent="0.25">
      <c r="A8" s="28" t="s">
        <v>812</v>
      </c>
      <c r="B8" s="11" t="s">
        <v>814</v>
      </c>
      <c r="C8" s="216">
        <v>0.8</v>
      </c>
      <c r="D8" s="11">
        <v>9500</v>
      </c>
      <c r="E8" s="54">
        <v>10990</v>
      </c>
      <c r="G8" s="331"/>
      <c r="H8" s="331"/>
    </row>
  </sheetData>
  <mergeCells count="2">
    <mergeCell ref="A1:D2"/>
    <mergeCell ref="B3:E3"/>
  </mergeCells>
  <phoneticPr fontId="20" type="noConversion"/>
  <pageMargins left="0.25" right="0.25" top="0.75" bottom="0.75" header="0.3" footer="0.3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2842-7970-4152-94E8-EE8C8B71DD76}">
  <sheetPr>
    <tabColor rgb="FF00B0F0"/>
    <pageSetUpPr fitToPage="1"/>
  </sheetPr>
  <dimension ref="A1:F30"/>
  <sheetViews>
    <sheetView workbookViewId="0">
      <selection activeCell="E21" sqref="E21"/>
    </sheetView>
  </sheetViews>
  <sheetFormatPr defaultColWidth="41.5703125" defaultRowHeight="15" x14ac:dyDescent="0.25"/>
  <cols>
    <col min="1" max="1" width="22.7109375" style="2" customWidth="1"/>
    <col min="2" max="2" width="15.5703125" style="2" customWidth="1"/>
    <col min="3" max="3" width="48.5703125" style="2" bestFit="1" customWidth="1"/>
    <col min="4" max="4" width="12.140625" style="2" bestFit="1" customWidth="1"/>
    <col min="5" max="16384" width="41.5703125" style="2"/>
  </cols>
  <sheetData>
    <row r="1" spans="1:5" s="63" customFormat="1" ht="18.75" x14ac:dyDescent="0.3">
      <c r="A1" s="350" t="s">
        <v>1312</v>
      </c>
      <c r="B1" s="350"/>
      <c r="C1" s="350"/>
      <c r="D1" s="350"/>
    </row>
    <row r="2" spans="1:5" s="63" customFormat="1" ht="19.5" thickBot="1" x14ac:dyDescent="0.35">
      <c r="A2" s="369"/>
      <c r="B2" s="350"/>
      <c r="C2" s="350"/>
      <c r="D2" s="350"/>
    </row>
    <row r="3" spans="1:5" customFormat="1" ht="108" customHeight="1" thickBot="1" x14ac:dyDescent="0.35">
      <c r="A3" s="76"/>
      <c r="B3" s="478" t="s">
        <v>1378</v>
      </c>
      <c r="C3" s="478"/>
      <c r="D3" s="478"/>
    </row>
    <row r="4" spans="1:5" ht="29.25" thickBot="1" x14ac:dyDescent="0.3">
      <c r="A4" s="105" t="s">
        <v>1339</v>
      </c>
      <c r="B4" s="305" t="s">
        <v>1340</v>
      </c>
      <c r="C4" s="305" t="s">
        <v>1341</v>
      </c>
      <c r="D4" s="305" t="s">
        <v>1342</v>
      </c>
    </row>
    <row r="5" spans="1:5" x14ac:dyDescent="0.25">
      <c r="A5" s="106" t="s">
        <v>1343</v>
      </c>
      <c r="B5" s="107" t="s">
        <v>806</v>
      </c>
      <c r="C5" s="108" t="s">
        <v>1344</v>
      </c>
      <c r="D5" s="113">
        <v>2090</v>
      </c>
      <c r="E5" s="328"/>
    </row>
    <row r="6" spans="1:5" x14ac:dyDescent="0.25">
      <c r="A6" s="109" t="s">
        <v>1343</v>
      </c>
      <c r="B6" s="110" t="s">
        <v>807</v>
      </c>
      <c r="C6" s="111" t="s">
        <v>1345</v>
      </c>
      <c r="D6" s="114">
        <v>3390</v>
      </c>
      <c r="E6" s="328"/>
    </row>
    <row r="7" spans="1:5" x14ac:dyDescent="0.25">
      <c r="A7" s="109" t="s">
        <v>1343</v>
      </c>
      <c r="B7" s="110" t="s">
        <v>1346</v>
      </c>
      <c r="C7" s="111" t="s">
        <v>1347</v>
      </c>
      <c r="D7" s="114">
        <v>5390</v>
      </c>
      <c r="E7" s="328"/>
    </row>
    <row r="8" spans="1:5" x14ac:dyDescent="0.25">
      <c r="A8" s="112" t="s">
        <v>1348</v>
      </c>
      <c r="B8" s="6" t="s">
        <v>1349</v>
      </c>
      <c r="C8" s="110" t="s">
        <v>1350</v>
      </c>
      <c r="D8" s="114">
        <v>2290</v>
      </c>
      <c r="E8" s="328"/>
    </row>
    <row r="9" spans="1:5" x14ac:dyDescent="0.25">
      <c r="A9" s="112" t="s">
        <v>1348</v>
      </c>
      <c r="B9" s="6" t="s">
        <v>1351</v>
      </c>
      <c r="C9" s="110" t="s">
        <v>1352</v>
      </c>
      <c r="D9" s="114">
        <v>3900</v>
      </c>
      <c r="E9" s="328"/>
    </row>
    <row r="10" spans="1:5" x14ac:dyDescent="0.25">
      <c r="A10" s="112" t="s">
        <v>1348</v>
      </c>
      <c r="B10" s="6" t="s">
        <v>1353</v>
      </c>
      <c r="C10" s="110" t="s">
        <v>1354</v>
      </c>
      <c r="D10" s="114">
        <v>7460</v>
      </c>
      <c r="E10" s="328"/>
    </row>
    <row r="11" spans="1:5" x14ac:dyDescent="0.25">
      <c r="A11" s="112" t="s">
        <v>1355</v>
      </c>
      <c r="B11" s="6" t="s">
        <v>1356</v>
      </c>
      <c r="C11" s="110" t="s">
        <v>1357</v>
      </c>
      <c r="D11" s="114">
        <v>2290</v>
      </c>
      <c r="E11" s="328"/>
    </row>
    <row r="12" spans="1:5" x14ac:dyDescent="0.25">
      <c r="A12" s="112" t="s">
        <v>1358</v>
      </c>
      <c r="B12" s="6" t="s">
        <v>1359</v>
      </c>
      <c r="C12" s="110" t="s">
        <v>1360</v>
      </c>
      <c r="D12" s="114">
        <v>4890</v>
      </c>
      <c r="E12" s="328"/>
    </row>
    <row r="13" spans="1:5" x14ac:dyDescent="0.25">
      <c r="A13" s="112" t="s">
        <v>1355</v>
      </c>
      <c r="B13" s="6" t="s">
        <v>1361</v>
      </c>
      <c r="C13" s="110" t="s">
        <v>1362</v>
      </c>
      <c r="D13" s="114">
        <v>9899</v>
      </c>
      <c r="E13" s="328"/>
    </row>
    <row r="14" spans="1:5" x14ac:dyDescent="0.25">
      <c r="A14" s="109" t="s">
        <v>1363</v>
      </c>
      <c r="B14" s="110" t="s">
        <v>1364</v>
      </c>
      <c r="C14" s="111" t="s">
        <v>1365</v>
      </c>
      <c r="D14" s="114">
        <v>1009.6317</v>
      </c>
      <c r="E14" s="328"/>
    </row>
    <row r="15" spans="1:5" ht="25.5" x14ac:dyDescent="0.25">
      <c r="A15" s="109" t="s">
        <v>1366</v>
      </c>
      <c r="B15" s="110" t="s">
        <v>1367</v>
      </c>
      <c r="C15" s="111" t="s">
        <v>1368</v>
      </c>
      <c r="D15" s="114">
        <v>1501.5000000000002</v>
      </c>
      <c r="E15" s="328"/>
    </row>
    <row r="16" spans="1:5" ht="25.5" x14ac:dyDescent="0.25">
      <c r="A16" s="109" t="s">
        <v>1369</v>
      </c>
      <c r="B16" s="110" t="s">
        <v>1370</v>
      </c>
      <c r="C16" s="111" t="s">
        <v>1371</v>
      </c>
      <c r="D16" s="114">
        <v>530.1450000000001</v>
      </c>
      <c r="E16" s="328"/>
    </row>
    <row r="17" spans="1:6" ht="25.5" x14ac:dyDescent="0.25">
      <c r="A17" s="109" t="s">
        <v>1366</v>
      </c>
      <c r="B17" s="110" t="s">
        <v>1372</v>
      </c>
      <c r="C17" s="111" t="s">
        <v>1373</v>
      </c>
      <c r="D17" s="114">
        <v>1963.5000000000002</v>
      </c>
      <c r="E17" s="328"/>
    </row>
    <row r="18" spans="1:6" x14ac:dyDescent="0.25">
      <c r="A18" s="125" t="s">
        <v>1374</v>
      </c>
      <c r="B18" s="12">
        <v>1</v>
      </c>
      <c r="C18" s="12" t="s">
        <v>1375</v>
      </c>
      <c r="D18" s="115">
        <v>2990</v>
      </c>
      <c r="E18" s="328"/>
    </row>
    <row r="19" spans="1:6" ht="15.75" thickBot="1" x14ac:dyDescent="0.3">
      <c r="A19" s="208"/>
      <c r="B19" s="209"/>
      <c r="C19" s="209"/>
      <c r="D19" s="210"/>
      <c r="E19" s="328"/>
    </row>
    <row r="20" spans="1:6" ht="29.25" thickBot="1" x14ac:dyDescent="0.3">
      <c r="A20" s="105" t="s">
        <v>1339</v>
      </c>
      <c r="B20" s="105" t="s">
        <v>1340</v>
      </c>
      <c r="C20" s="105" t="s">
        <v>1341</v>
      </c>
      <c r="D20" s="105" t="s">
        <v>1342</v>
      </c>
      <c r="E20" s="328"/>
    </row>
    <row r="21" spans="1:6" x14ac:dyDescent="0.25">
      <c r="A21" s="134" t="s">
        <v>808</v>
      </c>
      <c r="B21" s="134" t="s">
        <v>809</v>
      </c>
      <c r="C21" s="134" t="s">
        <v>1376</v>
      </c>
      <c r="D21" s="335">
        <v>340</v>
      </c>
      <c r="E21" s="328"/>
      <c r="F21" s="10"/>
    </row>
    <row r="22" spans="1:6" x14ac:dyDescent="0.25">
      <c r="A22" s="134" t="s">
        <v>808</v>
      </c>
      <c r="B22" s="134" t="s">
        <v>810</v>
      </c>
      <c r="C22" s="134" t="s">
        <v>1377</v>
      </c>
      <c r="D22" s="181">
        <v>4734.3450000000003</v>
      </c>
      <c r="E22" s="328"/>
      <c r="F22" s="10"/>
    </row>
    <row r="23" spans="1:6" x14ac:dyDescent="0.25">
      <c r="A23" s="134" t="s">
        <v>808</v>
      </c>
      <c r="B23" s="134" t="s">
        <v>1730</v>
      </c>
      <c r="C23" s="134" t="s">
        <v>270</v>
      </c>
      <c r="D23" s="181">
        <v>433.12500000000006</v>
      </c>
      <c r="E23" s="328"/>
    </row>
    <row r="24" spans="1:6" x14ac:dyDescent="0.25">
      <c r="A24" s="134" t="s">
        <v>808</v>
      </c>
      <c r="B24" s="134" t="s">
        <v>1731</v>
      </c>
      <c r="C24" s="134" t="s">
        <v>1732</v>
      </c>
      <c r="D24" s="181">
        <v>1707.0900000000001</v>
      </c>
      <c r="E24" s="328"/>
    </row>
    <row r="26" spans="1:6" s="74" customFormat="1" ht="18.75" x14ac:dyDescent="0.3">
      <c r="A26" s="2"/>
      <c r="B26" s="2"/>
      <c r="C26" s="2"/>
      <c r="D26" s="2"/>
    </row>
    <row r="27" spans="1:6" s="74" customFormat="1" ht="18.75" x14ac:dyDescent="0.3">
      <c r="A27" s="2"/>
      <c r="B27" s="2"/>
      <c r="C27" s="2"/>
      <c r="D27" s="2"/>
    </row>
    <row r="28" spans="1:6" s="74" customFormat="1" ht="18.75" x14ac:dyDescent="0.3">
      <c r="A28" s="2"/>
      <c r="B28" s="2"/>
      <c r="C28" s="2"/>
      <c r="D28" s="2"/>
    </row>
    <row r="29" spans="1:6" s="74" customFormat="1" ht="18.75" x14ac:dyDescent="0.3">
      <c r="A29" s="2"/>
      <c r="B29" s="2"/>
      <c r="C29" s="2"/>
      <c r="D29" s="2"/>
    </row>
    <row r="30" spans="1:6" s="74" customFormat="1" ht="18.75" x14ac:dyDescent="0.3">
      <c r="A30" s="2"/>
      <c r="B30" s="2"/>
      <c r="C30" s="2"/>
      <c r="D30" s="2"/>
    </row>
  </sheetData>
  <mergeCells count="2">
    <mergeCell ref="A1:D2"/>
    <mergeCell ref="B3:D3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F36"/>
  <sheetViews>
    <sheetView workbookViewId="0">
      <selection activeCell="P33" sqref="P33"/>
    </sheetView>
  </sheetViews>
  <sheetFormatPr defaultRowHeight="15" x14ac:dyDescent="0.25"/>
  <cols>
    <col min="1" max="1" width="34.85546875" style="9" customWidth="1"/>
    <col min="2" max="2" width="8.140625" customWidth="1"/>
    <col min="3" max="3" width="22" style="2" customWidth="1"/>
    <col min="4" max="4" width="9.140625" style="2"/>
    <col min="5" max="5" width="9.5703125" style="2" customWidth="1"/>
    <col min="6" max="6" width="9.140625" style="2"/>
  </cols>
  <sheetData>
    <row r="2" spans="1:6" x14ac:dyDescent="0.25">
      <c r="A2" s="479" t="s">
        <v>275</v>
      </c>
      <c r="B2" s="479"/>
      <c r="C2" s="479"/>
      <c r="D2" s="479"/>
      <c r="E2" s="479"/>
      <c r="F2" s="479"/>
    </row>
    <row r="3" spans="1:6" ht="42.75" customHeight="1" x14ac:dyDescent="0.25">
      <c r="A3" s="15" t="s">
        <v>242</v>
      </c>
      <c r="B3" s="13" t="s">
        <v>257</v>
      </c>
      <c r="C3" s="15" t="s">
        <v>259</v>
      </c>
      <c r="D3" s="14" t="s">
        <v>261</v>
      </c>
      <c r="E3" s="14" t="s">
        <v>263</v>
      </c>
      <c r="F3" s="14" t="s">
        <v>258</v>
      </c>
    </row>
    <row r="4" spans="1:6" x14ac:dyDescent="0.25">
      <c r="A4" s="15" t="s">
        <v>247</v>
      </c>
      <c r="B4" s="11"/>
      <c r="C4" s="11"/>
      <c r="D4" s="11"/>
      <c r="E4" s="11"/>
      <c r="F4" s="11"/>
    </row>
    <row r="5" spans="1:6" x14ac:dyDescent="0.25">
      <c r="A5" s="16" t="s">
        <v>274</v>
      </c>
      <c r="B5" s="11" t="s">
        <v>255</v>
      </c>
      <c r="C5" s="11" t="s">
        <v>260</v>
      </c>
      <c r="D5" s="11">
        <v>2.76</v>
      </c>
      <c r="E5" s="11">
        <v>500</v>
      </c>
      <c r="F5" s="11">
        <v>499.2</v>
      </c>
    </row>
    <row r="6" spans="1:6" x14ac:dyDescent="0.25">
      <c r="A6" s="16" t="s">
        <v>274</v>
      </c>
      <c r="B6" s="11" t="s">
        <v>255</v>
      </c>
      <c r="C6" s="17" t="s">
        <v>262</v>
      </c>
      <c r="D6" s="11">
        <v>4.4000000000000004</v>
      </c>
      <c r="E6" s="11">
        <v>313</v>
      </c>
      <c r="F6" s="11">
        <v>499.2</v>
      </c>
    </row>
    <row r="7" spans="1:6" ht="34.5" customHeight="1" x14ac:dyDescent="0.25">
      <c r="A7" s="16" t="s">
        <v>265</v>
      </c>
      <c r="B7" s="11" t="s">
        <v>255</v>
      </c>
      <c r="C7" s="18" t="s">
        <v>267</v>
      </c>
      <c r="D7" s="11"/>
      <c r="E7" s="11"/>
      <c r="F7" s="11">
        <v>499.2</v>
      </c>
    </row>
    <row r="8" spans="1:6" x14ac:dyDescent="0.25">
      <c r="A8" s="16" t="s">
        <v>266</v>
      </c>
      <c r="B8" s="11" t="s">
        <v>255</v>
      </c>
      <c r="C8" s="11" t="s">
        <v>268</v>
      </c>
      <c r="D8" s="11">
        <v>5.44</v>
      </c>
      <c r="E8" s="11">
        <v>240</v>
      </c>
      <c r="F8" s="11">
        <v>499.2</v>
      </c>
    </row>
    <row r="9" spans="1:6" x14ac:dyDescent="0.25">
      <c r="A9" s="16" t="s">
        <v>264</v>
      </c>
      <c r="B9" s="11" t="s">
        <v>255</v>
      </c>
      <c r="C9" s="11" t="s">
        <v>269</v>
      </c>
      <c r="D9" s="11">
        <v>25.5</v>
      </c>
      <c r="E9" s="11">
        <v>48</v>
      </c>
      <c r="F9" s="11">
        <v>499.2</v>
      </c>
    </row>
    <row r="10" spans="1:6" x14ac:dyDescent="0.25">
      <c r="A10" s="20"/>
      <c r="B10" s="21"/>
      <c r="C10" s="21"/>
      <c r="D10" s="21"/>
      <c r="E10" s="21"/>
      <c r="F10" s="21"/>
    </row>
    <row r="11" spans="1:6" x14ac:dyDescent="0.25">
      <c r="A11" s="22" t="s">
        <v>248</v>
      </c>
      <c r="B11" s="23"/>
      <c r="C11" s="23"/>
      <c r="D11" s="23"/>
      <c r="E11" s="23"/>
      <c r="F11" s="23"/>
    </row>
    <row r="12" spans="1:6" x14ac:dyDescent="0.25">
      <c r="A12" s="16" t="s">
        <v>274</v>
      </c>
      <c r="B12" s="19" t="s">
        <v>255</v>
      </c>
      <c r="C12" s="19" t="s">
        <v>260</v>
      </c>
      <c r="D12" s="19">
        <v>2.76</v>
      </c>
      <c r="E12" s="19">
        <v>500</v>
      </c>
      <c r="F12" s="19">
        <v>600</v>
      </c>
    </row>
    <row r="13" spans="1:6" x14ac:dyDescent="0.25">
      <c r="A13" s="16" t="s">
        <v>274</v>
      </c>
      <c r="B13" s="11" t="s">
        <v>255</v>
      </c>
      <c r="C13" s="17" t="s">
        <v>262</v>
      </c>
      <c r="D13" s="11">
        <v>4.4000000000000004</v>
      </c>
      <c r="E13" s="11">
        <v>313</v>
      </c>
      <c r="F13" s="19">
        <v>600</v>
      </c>
    </row>
    <row r="14" spans="1:6" ht="33" customHeight="1" x14ac:dyDescent="0.25">
      <c r="A14" s="16" t="s">
        <v>265</v>
      </c>
      <c r="B14" s="11" t="s">
        <v>255</v>
      </c>
      <c r="C14" s="18" t="s">
        <v>267</v>
      </c>
      <c r="D14" s="11"/>
      <c r="E14" s="11"/>
      <c r="F14" s="19">
        <v>600</v>
      </c>
    </row>
    <row r="15" spans="1:6" x14ac:dyDescent="0.25">
      <c r="A15" s="16" t="s">
        <v>266</v>
      </c>
      <c r="B15" s="11" t="s">
        <v>255</v>
      </c>
      <c r="C15" s="11" t="s">
        <v>268</v>
      </c>
      <c r="D15" s="11">
        <v>5.44</v>
      </c>
      <c r="E15" s="11">
        <v>240</v>
      </c>
      <c r="F15" s="19">
        <v>600</v>
      </c>
    </row>
    <row r="16" spans="1:6" x14ac:dyDescent="0.25">
      <c r="A16" s="16" t="s">
        <v>264</v>
      </c>
      <c r="B16" s="11" t="s">
        <v>255</v>
      </c>
      <c r="C16" s="11" t="s">
        <v>269</v>
      </c>
      <c r="D16" s="11">
        <v>25.5</v>
      </c>
      <c r="E16" s="11">
        <v>48</v>
      </c>
      <c r="F16" s="19">
        <v>600</v>
      </c>
    </row>
    <row r="17" spans="1:6" x14ac:dyDescent="0.25">
      <c r="A17" s="24"/>
      <c r="B17" s="21"/>
      <c r="C17" s="21"/>
      <c r="D17" s="21"/>
      <c r="E17" s="21"/>
      <c r="F17" s="21"/>
    </row>
    <row r="18" spans="1:6" x14ac:dyDescent="0.25">
      <c r="A18" s="22" t="s">
        <v>249</v>
      </c>
      <c r="B18" s="21"/>
      <c r="C18" s="21"/>
      <c r="D18" s="21"/>
      <c r="E18" s="21"/>
      <c r="F18" s="21"/>
    </row>
    <row r="19" spans="1:6" x14ac:dyDescent="0.25">
      <c r="A19" s="16" t="s">
        <v>274</v>
      </c>
      <c r="B19" s="11" t="s">
        <v>255</v>
      </c>
      <c r="C19" s="11" t="s">
        <v>260</v>
      </c>
      <c r="D19" s="11">
        <v>2.76</v>
      </c>
      <c r="E19" s="11">
        <v>500</v>
      </c>
      <c r="F19" s="11">
        <v>579.6</v>
      </c>
    </row>
    <row r="20" spans="1:6" x14ac:dyDescent="0.25">
      <c r="A20" s="16"/>
      <c r="B20" s="11" t="s">
        <v>255</v>
      </c>
      <c r="C20" s="17" t="s">
        <v>262</v>
      </c>
      <c r="D20" s="11">
        <v>4.4000000000000004</v>
      </c>
      <c r="E20" s="11">
        <v>313</v>
      </c>
      <c r="F20" s="11">
        <v>579.6</v>
      </c>
    </row>
    <row r="21" spans="1:6" ht="33.75" customHeight="1" x14ac:dyDescent="0.25">
      <c r="A21" s="16" t="s">
        <v>265</v>
      </c>
      <c r="B21" s="11" t="s">
        <v>255</v>
      </c>
      <c r="C21" s="18" t="s">
        <v>267</v>
      </c>
      <c r="D21" s="11"/>
      <c r="E21" s="11"/>
      <c r="F21" s="11">
        <v>579.6</v>
      </c>
    </row>
    <row r="22" spans="1:6" x14ac:dyDescent="0.25">
      <c r="A22" s="16" t="s">
        <v>266</v>
      </c>
      <c r="B22" s="11" t="s">
        <v>255</v>
      </c>
      <c r="C22" s="11" t="s">
        <v>268</v>
      </c>
      <c r="D22" s="11">
        <v>5.44</v>
      </c>
      <c r="E22" s="11">
        <v>240</v>
      </c>
      <c r="F22" s="11">
        <v>579.6</v>
      </c>
    </row>
    <row r="23" spans="1:6" x14ac:dyDescent="0.25">
      <c r="A23" s="16" t="s">
        <v>264</v>
      </c>
      <c r="B23" s="11" t="s">
        <v>255</v>
      </c>
      <c r="C23" s="11" t="s">
        <v>269</v>
      </c>
      <c r="D23" s="11">
        <v>25.5</v>
      </c>
      <c r="E23" s="11">
        <v>48</v>
      </c>
      <c r="F23" s="11">
        <v>579.6</v>
      </c>
    </row>
    <row r="24" spans="1:6" x14ac:dyDescent="0.25">
      <c r="A24" s="20"/>
      <c r="B24" s="21"/>
      <c r="C24" s="21"/>
      <c r="D24" s="21"/>
      <c r="E24" s="21"/>
      <c r="F24" s="21"/>
    </row>
    <row r="25" spans="1:6" x14ac:dyDescent="0.25">
      <c r="A25" s="22" t="s">
        <v>250</v>
      </c>
      <c r="B25" s="21"/>
      <c r="C25" s="21"/>
      <c r="D25" s="21"/>
      <c r="E25" s="21"/>
      <c r="F25" s="21"/>
    </row>
    <row r="26" spans="1:6" x14ac:dyDescent="0.25">
      <c r="A26" s="16" t="s">
        <v>274</v>
      </c>
      <c r="B26" s="11" t="s">
        <v>255</v>
      </c>
      <c r="C26" s="11" t="s">
        <v>260</v>
      </c>
      <c r="D26" s="11">
        <v>2.76</v>
      </c>
      <c r="E26" s="11">
        <v>500</v>
      </c>
      <c r="F26" s="11">
        <v>614.4</v>
      </c>
    </row>
    <row r="27" spans="1:6" x14ac:dyDescent="0.25">
      <c r="A27" s="16" t="s">
        <v>274</v>
      </c>
      <c r="B27" s="11" t="s">
        <v>255</v>
      </c>
      <c r="C27" s="17" t="s">
        <v>262</v>
      </c>
      <c r="D27" s="11">
        <v>4.4000000000000004</v>
      </c>
      <c r="E27" s="11">
        <v>313</v>
      </c>
      <c r="F27" s="11">
        <v>614.4</v>
      </c>
    </row>
    <row r="28" spans="1:6" ht="32.25" customHeight="1" x14ac:dyDescent="0.25">
      <c r="A28" s="16" t="s">
        <v>265</v>
      </c>
      <c r="B28" s="11" t="s">
        <v>255</v>
      </c>
      <c r="C28" s="18" t="s">
        <v>267</v>
      </c>
      <c r="D28" s="11"/>
      <c r="E28" s="11"/>
      <c r="F28" s="11">
        <v>614.4</v>
      </c>
    </row>
    <row r="29" spans="1:6" x14ac:dyDescent="0.25">
      <c r="A29" s="16" t="s">
        <v>266</v>
      </c>
      <c r="B29" s="11" t="s">
        <v>255</v>
      </c>
      <c r="C29" s="11" t="s">
        <v>268</v>
      </c>
      <c r="D29" s="11">
        <v>5.44</v>
      </c>
      <c r="E29" s="11">
        <v>240</v>
      </c>
      <c r="F29" s="11">
        <v>614.4</v>
      </c>
    </row>
    <row r="30" spans="1:6" x14ac:dyDescent="0.25">
      <c r="A30" s="16" t="s">
        <v>264</v>
      </c>
      <c r="B30" s="11" t="s">
        <v>255</v>
      </c>
      <c r="C30" s="11" t="s">
        <v>269</v>
      </c>
      <c r="D30" s="11">
        <v>25.5</v>
      </c>
      <c r="E30" s="11">
        <v>48</v>
      </c>
      <c r="F30" s="11">
        <v>614.4</v>
      </c>
    </row>
    <row r="31" spans="1:6" x14ac:dyDescent="0.25">
      <c r="A31" s="16"/>
      <c r="B31" s="11"/>
      <c r="C31" s="11"/>
      <c r="D31" s="11"/>
      <c r="E31" s="11"/>
      <c r="F31" s="11"/>
    </row>
    <row r="32" spans="1:6" x14ac:dyDescent="0.25">
      <c r="A32" s="16" t="s">
        <v>246</v>
      </c>
      <c r="B32" s="11" t="s">
        <v>256</v>
      </c>
      <c r="C32" s="11" t="s">
        <v>270</v>
      </c>
      <c r="D32" s="11">
        <v>99</v>
      </c>
      <c r="E32" s="11">
        <v>12</v>
      </c>
      <c r="F32" s="11">
        <v>325.2</v>
      </c>
    </row>
    <row r="33" spans="1:6" x14ac:dyDescent="0.25">
      <c r="A33" s="16" t="s">
        <v>251</v>
      </c>
      <c r="B33" s="11" t="s">
        <v>256</v>
      </c>
      <c r="C33" s="11" t="s">
        <v>271</v>
      </c>
      <c r="D33" s="11">
        <v>38</v>
      </c>
      <c r="E33" s="11">
        <v>34</v>
      </c>
      <c r="F33" s="11">
        <v>146.4</v>
      </c>
    </row>
    <row r="34" spans="1:6" x14ac:dyDescent="0.25">
      <c r="A34" s="16" t="s">
        <v>252</v>
      </c>
      <c r="B34" s="11" t="s">
        <v>256</v>
      </c>
      <c r="C34" s="11" t="s">
        <v>271</v>
      </c>
      <c r="D34" s="11">
        <v>38</v>
      </c>
      <c r="E34" s="11">
        <v>34</v>
      </c>
      <c r="F34" s="11">
        <v>183.6</v>
      </c>
    </row>
    <row r="35" spans="1:6" x14ac:dyDescent="0.25">
      <c r="A35" s="16" t="s">
        <v>253</v>
      </c>
      <c r="B35" s="11" t="s">
        <v>256</v>
      </c>
      <c r="C35" s="11" t="s">
        <v>272</v>
      </c>
      <c r="D35" s="11">
        <v>10.9</v>
      </c>
      <c r="E35" s="11">
        <v>135</v>
      </c>
      <c r="F35" s="11">
        <v>36</v>
      </c>
    </row>
    <row r="36" spans="1:6" x14ac:dyDescent="0.25">
      <c r="A36" s="16" t="s">
        <v>254</v>
      </c>
      <c r="B36" s="11" t="s">
        <v>256</v>
      </c>
      <c r="C36" s="11" t="s">
        <v>273</v>
      </c>
      <c r="D36" s="11">
        <v>30.8</v>
      </c>
      <c r="E36" s="11">
        <v>50</v>
      </c>
      <c r="F36" s="11">
        <v>85.2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F75"/>
  <sheetViews>
    <sheetView workbookViewId="0">
      <selection activeCell="H13" sqref="H13"/>
    </sheetView>
  </sheetViews>
  <sheetFormatPr defaultRowHeight="15" x14ac:dyDescent="0.25"/>
  <cols>
    <col min="1" max="1" width="33.85546875" customWidth="1"/>
    <col min="2" max="2" width="9.28515625" style="2" customWidth="1"/>
    <col min="3" max="3" width="9.42578125" customWidth="1"/>
    <col min="4" max="4" width="21.85546875" style="2" bestFit="1" customWidth="1"/>
    <col min="5" max="5" width="17.5703125" bestFit="1" customWidth="1"/>
    <col min="6" max="6" width="12" bestFit="1" customWidth="1"/>
    <col min="7" max="7" width="21.5703125" customWidth="1"/>
  </cols>
  <sheetData>
    <row r="1" spans="1:6" s="63" customFormat="1" ht="19.5" thickBot="1" x14ac:dyDescent="0.35">
      <c r="A1" s="350"/>
      <c r="B1" s="350"/>
      <c r="C1" s="350"/>
      <c r="D1" s="350"/>
      <c r="E1" s="350"/>
    </row>
    <row r="2" spans="1:6" ht="117" customHeight="1" x14ac:dyDescent="0.25">
      <c r="A2" s="67"/>
      <c r="B2" s="361" t="s">
        <v>1320</v>
      </c>
      <c r="C2" s="362"/>
      <c r="D2" s="362"/>
      <c r="E2" s="363"/>
    </row>
    <row r="3" spans="1:6" ht="16.5" customHeight="1" thickBot="1" x14ac:dyDescent="0.3">
      <c r="A3" s="68"/>
      <c r="B3" s="364"/>
      <c r="C3" s="365"/>
      <c r="D3" s="365"/>
      <c r="E3" s="366"/>
    </row>
    <row r="4" spans="1:6" ht="29.25" customHeight="1" x14ac:dyDescent="0.25">
      <c r="A4" s="367" t="s">
        <v>276</v>
      </c>
      <c r="B4" s="368"/>
      <c r="C4" s="368"/>
      <c r="D4" s="368"/>
      <c r="E4" s="368"/>
    </row>
    <row r="5" spans="1:6" s="3" customFormat="1" ht="33.75" customHeight="1" x14ac:dyDescent="0.25">
      <c r="A5" s="125" t="s">
        <v>242</v>
      </c>
      <c r="B5" s="14" t="s">
        <v>25</v>
      </c>
      <c r="C5" s="14" t="s">
        <v>26</v>
      </c>
      <c r="D5" s="14" t="s">
        <v>27</v>
      </c>
      <c r="E5" s="14" t="s">
        <v>1847</v>
      </c>
    </row>
    <row r="6" spans="1:6" ht="15.75" customHeight="1" x14ac:dyDescent="0.25">
      <c r="A6" s="27" t="s">
        <v>21</v>
      </c>
      <c r="B6" s="11">
        <v>350</v>
      </c>
      <c r="C6" s="216">
        <v>1.5</v>
      </c>
      <c r="D6" s="12" t="s">
        <v>1830</v>
      </c>
      <c r="E6" s="325">
        <v>15813.418246983032</v>
      </c>
      <c r="F6" s="324"/>
    </row>
    <row r="7" spans="1:6" x14ac:dyDescent="0.25">
      <c r="A7" s="27" t="s">
        <v>22</v>
      </c>
      <c r="B7" s="11">
        <v>250</v>
      </c>
      <c r="C7" s="216">
        <v>0.42499999999999999</v>
      </c>
      <c r="D7" s="12" t="s">
        <v>135</v>
      </c>
      <c r="E7" s="325">
        <v>3579.4415207331454</v>
      </c>
      <c r="F7" s="324"/>
    </row>
    <row r="8" spans="1:6" x14ac:dyDescent="0.25">
      <c r="A8" s="27" t="s">
        <v>23</v>
      </c>
      <c r="B8" s="11">
        <v>250</v>
      </c>
      <c r="C8" s="216">
        <v>0.375</v>
      </c>
      <c r="D8" s="12" t="s">
        <v>136</v>
      </c>
      <c r="E8" s="325">
        <v>2779.1892750204152</v>
      </c>
      <c r="F8" s="324"/>
    </row>
    <row r="9" spans="1:6" x14ac:dyDescent="0.25">
      <c r="A9" s="27" t="s">
        <v>24</v>
      </c>
      <c r="B9" s="11">
        <v>250</v>
      </c>
      <c r="C9" s="216">
        <v>0.25</v>
      </c>
      <c r="D9" s="12" t="s">
        <v>137</v>
      </c>
      <c r="E9" s="325">
        <v>2169.3584974140276</v>
      </c>
      <c r="F9" s="324"/>
    </row>
    <row r="10" spans="1:6" ht="29.25" customHeight="1" x14ac:dyDescent="0.25">
      <c r="A10" s="367" t="s">
        <v>277</v>
      </c>
      <c r="B10" s="368"/>
      <c r="C10" s="368"/>
      <c r="D10" s="368"/>
      <c r="E10" s="368"/>
      <c r="F10" s="324"/>
    </row>
    <row r="11" spans="1:6" s="3" customFormat="1" ht="33.75" customHeight="1" x14ac:dyDescent="0.25">
      <c r="A11" s="125" t="s">
        <v>242</v>
      </c>
      <c r="B11" s="14" t="s">
        <v>25</v>
      </c>
      <c r="C11" s="14" t="s">
        <v>26</v>
      </c>
      <c r="D11" s="14" t="s">
        <v>27</v>
      </c>
      <c r="E11" s="14" t="s">
        <v>1847</v>
      </c>
      <c r="F11" s="324"/>
    </row>
    <row r="12" spans="1:6" x14ac:dyDescent="0.25">
      <c r="A12" s="27" t="s">
        <v>94</v>
      </c>
      <c r="B12" s="11">
        <v>200</v>
      </c>
      <c r="C12" s="216">
        <v>0.02</v>
      </c>
      <c r="D12" s="11" t="s">
        <v>138</v>
      </c>
      <c r="E12" s="54">
        <v>200.77037037037036</v>
      </c>
      <c r="F12" s="324"/>
    </row>
    <row r="13" spans="1:6" x14ac:dyDescent="0.25">
      <c r="A13" s="27" t="s">
        <v>95</v>
      </c>
      <c r="B13" s="11">
        <v>200</v>
      </c>
      <c r="C13" s="216">
        <v>2.5000000000000001E-2</v>
      </c>
      <c r="D13" s="11" t="s">
        <v>139</v>
      </c>
      <c r="E13" s="54">
        <v>258.94814814814816</v>
      </c>
      <c r="F13" s="324"/>
    </row>
    <row r="14" spans="1:6" x14ac:dyDescent="0.25">
      <c r="A14" s="27" t="s">
        <v>167</v>
      </c>
      <c r="B14" s="11">
        <v>200</v>
      </c>
      <c r="C14" s="216">
        <v>4.2500000000000003E-2</v>
      </c>
      <c r="D14" s="11" t="s">
        <v>140</v>
      </c>
      <c r="E14" s="54">
        <v>236.13333333333338</v>
      </c>
      <c r="F14" s="324"/>
    </row>
    <row r="15" spans="1:6" x14ac:dyDescent="0.25">
      <c r="A15" s="27" t="s">
        <v>96</v>
      </c>
      <c r="B15" s="11">
        <v>200</v>
      </c>
      <c r="C15" s="216">
        <v>5.5E-2</v>
      </c>
      <c r="D15" s="11" t="s">
        <v>141</v>
      </c>
      <c r="E15" s="54">
        <v>297.73333333333341</v>
      </c>
      <c r="F15" s="324"/>
    </row>
    <row r="16" spans="1:6" x14ac:dyDescent="0.25">
      <c r="A16" s="27" t="s">
        <v>97</v>
      </c>
      <c r="B16" s="11">
        <v>200</v>
      </c>
      <c r="C16" s="216">
        <v>6.5000000000000002E-2</v>
      </c>
      <c r="D16" s="11" t="s">
        <v>142</v>
      </c>
      <c r="E16" s="54">
        <v>362.75555555555559</v>
      </c>
      <c r="F16" s="324"/>
    </row>
    <row r="17" spans="1:6" x14ac:dyDescent="0.25">
      <c r="A17" s="27" t="s">
        <v>98</v>
      </c>
      <c r="B17" s="11">
        <v>200</v>
      </c>
      <c r="C17" s="216">
        <v>7.0000000000000007E-2</v>
      </c>
      <c r="D17" s="11" t="s">
        <v>143</v>
      </c>
      <c r="E17" s="54">
        <v>388.99259259259259</v>
      </c>
      <c r="F17" s="324"/>
    </row>
    <row r="18" spans="1:6" x14ac:dyDescent="0.25">
      <c r="A18" s="27" t="s">
        <v>99</v>
      </c>
      <c r="B18" s="11">
        <v>200</v>
      </c>
      <c r="C18" s="216">
        <v>8.2500000000000004E-2</v>
      </c>
      <c r="D18" s="11" t="s">
        <v>144</v>
      </c>
      <c r="E18" s="54">
        <v>466.56296296296301</v>
      </c>
      <c r="F18" s="324"/>
    </row>
    <row r="19" spans="1:6" x14ac:dyDescent="0.25">
      <c r="A19" s="27" t="s">
        <v>100</v>
      </c>
      <c r="B19" s="11">
        <v>200</v>
      </c>
      <c r="C19" s="216">
        <v>9.2499999999999999E-2</v>
      </c>
      <c r="D19" s="11" t="s">
        <v>145</v>
      </c>
      <c r="E19" s="54">
        <v>538.42962962962974</v>
      </c>
      <c r="F19" s="324"/>
    </row>
    <row r="20" spans="1:6" x14ac:dyDescent="0.25">
      <c r="A20" s="27" t="s">
        <v>101</v>
      </c>
      <c r="B20" s="11">
        <v>200</v>
      </c>
      <c r="C20" s="216">
        <v>0.10249999999999999</v>
      </c>
      <c r="D20" s="11" t="s">
        <v>146</v>
      </c>
      <c r="E20" s="54">
        <v>637.67407407407416</v>
      </c>
      <c r="F20" s="324"/>
    </row>
    <row r="21" spans="1:6" x14ac:dyDescent="0.25">
      <c r="A21" s="27" t="s">
        <v>102</v>
      </c>
      <c r="B21" s="11">
        <v>200</v>
      </c>
      <c r="C21" s="216">
        <v>0.11</v>
      </c>
      <c r="D21" s="11" t="s">
        <v>147</v>
      </c>
      <c r="E21" s="54">
        <v>714.10370370370379</v>
      </c>
      <c r="F21" s="324"/>
    </row>
    <row r="22" spans="1:6" x14ac:dyDescent="0.25">
      <c r="A22" s="27" t="s">
        <v>103</v>
      </c>
      <c r="B22" s="11">
        <v>200</v>
      </c>
      <c r="C22" s="216">
        <v>0.12</v>
      </c>
      <c r="D22" s="11" t="s">
        <v>148</v>
      </c>
      <c r="E22" s="54">
        <v>812.20740740740746</v>
      </c>
      <c r="F22" s="324"/>
    </row>
    <row r="23" spans="1:6" x14ac:dyDescent="0.25">
      <c r="A23" s="27" t="s">
        <v>104</v>
      </c>
      <c r="B23" s="11">
        <v>200</v>
      </c>
      <c r="C23" s="216">
        <v>0.125</v>
      </c>
      <c r="D23" s="11" t="s">
        <v>149</v>
      </c>
      <c r="E23" s="54">
        <v>817.91111111111115</v>
      </c>
      <c r="F23" s="324"/>
    </row>
    <row r="24" spans="1:6" x14ac:dyDescent="0.25">
      <c r="A24" s="27" t="s">
        <v>168</v>
      </c>
      <c r="B24" s="11">
        <v>200</v>
      </c>
      <c r="C24" s="216">
        <v>8.5000000000000006E-2</v>
      </c>
      <c r="D24" s="11" t="s">
        <v>150</v>
      </c>
      <c r="E24" s="54">
        <v>552.11851851851861</v>
      </c>
      <c r="F24" s="324"/>
    </row>
    <row r="25" spans="1:6" x14ac:dyDescent="0.25">
      <c r="A25" s="27" t="s">
        <v>105</v>
      </c>
      <c r="B25" s="11">
        <v>200</v>
      </c>
      <c r="C25" s="216">
        <v>0.10249999999999999</v>
      </c>
      <c r="D25" s="11" t="s">
        <v>151</v>
      </c>
      <c r="E25" s="54">
        <v>724.37037037037044</v>
      </c>
      <c r="F25" s="324"/>
    </row>
    <row r="26" spans="1:6" x14ac:dyDescent="0.25">
      <c r="A26" s="27" t="s">
        <v>106</v>
      </c>
      <c r="B26" s="11">
        <v>200</v>
      </c>
      <c r="C26" s="216">
        <v>0.12</v>
      </c>
      <c r="D26" s="11" t="s">
        <v>152</v>
      </c>
      <c r="E26" s="54">
        <v>879.51111111111118</v>
      </c>
      <c r="F26" s="324"/>
    </row>
    <row r="27" spans="1:6" x14ac:dyDescent="0.25">
      <c r="A27" s="27" t="s">
        <v>107</v>
      </c>
      <c r="B27" s="11">
        <v>200</v>
      </c>
      <c r="C27" s="216">
        <v>0.13750000000000001</v>
      </c>
      <c r="D27" s="11" t="s">
        <v>153</v>
      </c>
      <c r="E27" s="54">
        <v>800.80000000000018</v>
      </c>
      <c r="F27" s="324"/>
    </row>
    <row r="28" spans="1:6" x14ac:dyDescent="0.25">
      <c r="A28" s="27" t="s">
        <v>108</v>
      </c>
      <c r="B28" s="11">
        <v>200</v>
      </c>
      <c r="C28" s="216">
        <v>0.16250000000000001</v>
      </c>
      <c r="D28" s="11" t="s">
        <v>154</v>
      </c>
      <c r="E28" s="54">
        <v>983.31851851851854</v>
      </c>
      <c r="F28" s="324"/>
    </row>
    <row r="29" spans="1:6" x14ac:dyDescent="0.25">
      <c r="A29" s="27" t="s">
        <v>109</v>
      </c>
      <c r="B29" s="11">
        <v>200</v>
      </c>
      <c r="C29" s="216">
        <v>0.18</v>
      </c>
      <c r="D29" s="11" t="s">
        <v>155</v>
      </c>
      <c r="E29" s="54">
        <v>1157.851851851852</v>
      </c>
      <c r="F29" s="324"/>
    </row>
    <row r="30" spans="1:6" x14ac:dyDescent="0.25">
      <c r="A30" s="27" t="s">
        <v>110</v>
      </c>
      <c r="B30" s="11">
        <v>200</v>
      </c>
      <c r="C30" s="216">
        <v>0.19750000000000001</v>
      </c>
      <c r="D30" s="11" t="s">
        <v>156</v>
      </c>
      <c r="E30" s="54">
        <v>1271.9259259259261</v>
      </c>
      <c r="F30" s="324"/>
    </row>
    <row r="31" spans="1:6" x14ac:dyDescent="0.25">
      <c r="A31" s="27" t="s">
        <v>111</v>
      </c>
      <c r="B31" s="11">
        <v>200</v>
      </c>
      <c r="C31" s="216">
        <v>0.2225</v>
      </c>
      <c r="D31" s="11" t="s">
        <v>157</v>
      </c>
      <c r="E31" s="54">
        <v>1350.6370370370373</v>
      </c>
      <c r="F31" s="324"/>
    </row>
    <row r="32" spans="1:6" x14ac:dyDescent="0.25">
      <c r="A32" s="27" t="s">
        <v>112</v>
      </c>
      <c r="B32" s="11">
        <v>200</v>
      </c>
      <c r="C32" s="216">
        <v>2.4</v>
      </c>
      <c r="D32" s="11" t="s">
        <v>158</v>
      </c>
      <c r="E32" s="54">
        <v>1541.1407407407407</v>
      </c>
      <c r="F32" s="324"/>
    </row>
    <row r="33" spans="1:6" x14ac:dyDescent="0.25">
      <c r="A33" s="27" t="s">
        <v>169</v>
      </c>
      <c r="B33" s="11">
        <v>200</v>
      </c>
      <c r="C33" s="216">
        <v>0.25</v>
      </c>
      <c r="D33" s="11" t="s">
        <v>159</v>
      </c>
      <c r="E33" s="54">
        <v>1579.6000000000001</v>
      </c>
      <c r="F33" s="324"/>
    </row>
    <row r="34" spans="1:6" x14ac:dyDescent="0.25">
      <c r="A34" s="27" t="s">
        <v>113</v>
      </c>
      <c r="B34" s="11">
        <v>200</v>
      </c>
      <c r="C34" s="216">
        <v>0.28499999999999998</v>
      </c>
      <c r="D34" s="11" t="s">
        <v>160</v>
      </c>
      <c r="E34" s="54">
        <v>1988.8000000000002</v>
      </c>
      <c r="F34" s="324"/>
    </row>
    <row r="35" spans="1:6" x14ac:dyDescent="0.25">
      <c r="A35" s="27" t="s">
        <v>114</v>
      </c>
      <c r="B35" s="11">
        <v>200</v>
      </c>
      <c r="C35" s="216">
        <v>0.33750000000000002</v>
      </c>
      <c r="D35" s="11" t="s">
        <v>161</v>
      </c>
      <c r="E35" s="54">
        <v>2459.437037037037</v>
      </c>
      <c r="F35" s="324"/>
    </row>
    <row r="36" spans="1:6" x14ac:dyDescent="0.25">
      <c r="A36" s="27" t="s">
        <v>115</v>
      </c>
      <c r="B36" s="11">
        <v>200</v>
      </c>
      <c r="C36" s="216">
        <v>0.375</v>
      </c>
      <c r="D36" s="11" t="s">
        <v>162</v>
      </c>
      <c r="E36" s="54">
        <v>3528.8</v>
      </c>
      <c r="F36" s="324"/>
    </row>
    <row r="37" spans="1:6" x14ac:dyDescent="0.25">
      <c r="A37" s="27" t="s">
        <v>116</v>
      </c>
      <c r="B37" s="11">
        <v>200</v>
      </c>
      <c r="C37" s="216">
        <v>0.41</v>
      </c>
      <c r="D37" s="11" t="s">
        <v>163</v>
      </c>
      <c r="E37" s="54">
        <v>4295.5</v>
      </c>
      <c r="F37" s="324"/>
    </row>
    <row r="38" spans="1:6" x14ac:dyDescent="0.25">
      <c r="A38" s="27" t="s">
        <v>117</v>
      </c>
      <c r="B38" s="11">
        <v>200</v>
      </c>
      <c r="C38" s="216">
        <v>0.42749999999999999</v>
      </c>
      <c r="D38" s="11" t="s">
        <v>164</v>
      </c>
      <c r="E38" s="54">
        <v>3917.3037037037038</v>
      </c>
      <c r="F38" s="324"/>
    </row>
    <row r="39" spans="1:6" x14ac:dyDescent="0.25">
      <c r="A39" s="27" t="s">
        <v>118</v>
      </c>
      <c r="B39" s="11">
        <v>200</v>
      </c>
      <c r="C39" s="216">
        <v>0.46250000000000002</v>
      </c>
      <c r="D39" s="11" t="s">
        <v>165</v>
      </c>
      <c r="E39" s="54">
        <v>4065.6000000000004</v>
      </c>
      <c r="F39" s="324"/>
    </row>
    <row r="40" spans="1:6" x14ac:dyDescent="0.25">
      <c r="A40" s="27" t="s">
        <v>119</v>
      </c>
      <c r="B40" s="11">
        <v>200</v>
      </c>
      <c r="C40" s="216">
        <v>0.5</v>
      </c>
      <c r="D40" s="11" t="s">
        <v>166</v>
      </c>
      <c r="E40" s="54">
        <v>4700.9925925925927</v>
      </c>
      <c r="F40" s="324"/>
    </row>
    <row r="41" spans="1:6" x14ac:dyDescent="0.25">
      <c r="A41" s="27" t="s">
        <v>1831</v>
      </c>
      <c r="B41" s="11">
        <v>200</v>
      </c>
      <c r="C41" s="216">
        <v>2.7499999999999997E-2</v>
      </c>
      <c r="D41" s="11" t="s">
        <v>1881</v>
      </c>
      <c r="E41" s="54">
        <v>209.00000000000003</v>
      </c>
      <c r="F41" s="324"/>
    </row>
    <row r="42" spans="1:6" x14ac:dyDescent="0.25">
      <c r="A42" s="27" t="s">
        <v>1832</v>
      </c>
      <c r="B42" s="11">
        <v>200</v>
      </c>
      <c r="C42" s="216">
        <v>3.5000000000000003E-2</v>
      </c>
      <c r="D42" s="11" t="s">
        <v>1882</v>
      </c>
      <c r="E42" s="54">
        <v>244.20000000000002</v>
      </c>
      <c r="F42" s="324"/>
    </row>
    <row r="43" spans="1:6" x14ac:dyDescent="0.25">
      <c r="A43" s="27" t="s">
        <v>1833</v>
      </c>
      <c r="B43" s="11">
        <v>200</v>
      </c>
      <c r="C43" s="216">
        <v>4.2500000000000003E-2</v>
      </c>
      <c r="D43" s="11" t="s">
        <v>1883</v>
      </c>
      <c r="E43" s="54">
        <v>294.8</v>
      </c>
      <c r="F43" s="324"/>
    </row>
    <row r="44" spans="1:6" x14ac:dyDescent="0.25">
      <c r="A44" s="27" t="s">
        <v>1834</v>
      </c>
      <c r="B44" s="11">
        <v>200</v>
      </c>
      <c r="C44" s="216">
        <v>4.4999999999999998E-2</v>
      </c>
      <c r="D44" s="11" t="s">
        <v>1884</v>
      </c>
      <c r="E44" s="54">
        <v>323.40000000000003</v>
      </c>
      <c r="F44" s="324"/>
    </row>
    <row r="45" spans="1:6" x14ac:dyDescent="0.25">
      <c r="A45" s="27" t="s">
        <v>1835</v>
      </c>
      <c r="B45" s="11">
        <v>200</v>
      </c>
      <c r="C45" s="216">
        <v>0.05</v>
      </c>
      <c r="D45" s="11" t="s">
        <v>1885</v>
      </c>
      <c r="E45" s="54">
        <v>405.90000000000003</v>
      </c>
      <c r="F45" s="324"/>
    </row>
    <row r="46" spans="1:6" x14ac:dyDescent="0.25">
      <c r="A46" s="27" t="s">
        <v>1836</v>
      </c>
      <c r="B46" s="11">
        <v>200</v>
      </c>
      <c r="C46" s="265">
        <v>7.2500000000000009E-2</v>
      </c>
      <c r="D46" s="212" t="s">
        <v>1886</v>
      </c>
      <c r="E46" s="212">
        <v>572</v>
      </c>
      <c r="F46" s="324"/>
    </row>
    <row r="47" spans="1:6" x14ac:dyDescent="0.25">
      <c r="A47" s="27" t="s">
        <v>1837</v>
      </c>
      <c r="B47" s="11">
        <v>200</v>
      </c>
      <c r="C47" s="263">
        <v>8.7500000000000008E-2</v>
      </c>
      <c r="D47" s="11" t="s">
        <v>1887</v>
      </c>
      <c r="E47" s="54">
        <v>753.50000000000011</v>
      </c>
      <c r="F47" s="324"/>
    </row>
    <row r="48" spans="1:6" x14ac:dyDescent="0.25">
      <c r="A48" s="27" t="s">
        <v>1838</v>
      </c>
      <c r="B48" s="11">
        <v>200</v>
      </c>
      <c r="C48" s="263">
        <v>0.10250000000000001</v>
      </c>
      <c r="D48" s="11" t="s">
        <v>1888</v>
      </c>
      <c r="E48" s="54">
        <v>1076.9000000000001</v>
      </c>
      <c r="F48" s="324"/>
    </row>
    <row r="49" spans="1:6" x14ac:dyDescent="0.25">
      <c r="A49" s="27" t="s">
        <v>1839</v>
      </c>
      <c r="B49" s="11">
        <v>200</v>
      </c>
      <c r="C49" s="263">
        <v>0.11749999999999999</v>
      </c>
      <c r="D49" s="11" t="s">
        <v>1889</v>
      </c>
      <c r="E49" s="54">
        <v>776.6</v>
      </c>
      <c r="F49" s="324"/>
    </row>
    <row r="50" spans="1:6" x14ac:dyDescent="0.25">
      <c r="A50" s="27" t="s">
        <v>1840</v>
      </c>
      <c r="B50" s="11">
        <v>200</v>
      </c>
      <c r="C50" s="263">
        <v>0.1275</v>
      </c>
      <c r="D50" s="11" t="s">
        <v>1890</v>
      </c>
      <c r="E50" s="54">
        <v>985.60000000000014</v>
      </c>
      <c r="F50" s="324"/>
    </row>
    <row r="51" spans="1:6" x14ac:dyDescent="0.25">
      <c r="A51" s="27" t="s">
        <v>1841</v>
      </c>
      <c r="B51" s="11">
        <v>200</v>
      </c>
      <c r="C51" s="263">
        <v>0.155</v>
      </c>
      <c r="D51" s="11" t="s">
        <v>1891</v>
      </c>
      <c r="E51" s="54">
        <v>1113.2</v>
      </c>
      <c r="F51" s="324"/>
    </row>
    <row r="52" spans="1:6" x14ac:dyDescent="0.25">
      <c r="A52" s="27" t="s">
        <v>1842</v>
      </c>
      <c r="B52" s="11">
        <v>200</v>
      </c>
      <c r="C52" s="265">
        <v>0.21499999999999997</v>
      </c>
      <c r="D52" s="212" t="s">
        <v>1892</v>
      </c>
      <c r="E52" s="54">
        <v>1428</v>
      </c>
      <c r="F52" s="324"/>
    </row>
    <row r="53" spans="1:6" x14ac:dyDescent="0.25">
      <c r="A53" s="27" t="s">
        <v>1843</v>
      </c>
      <c r="B53" s="11">
        <v>200</v>
      </c>
      <c r="C53" s="263">
        <v>0.245</v>
      </c>
      <c r="D53" s="11" t="s">
        <v>1893</v>
      </c>
      <c r="E53" s="54">
        <v>1687.4</v>
      </c>
      <c r="F53" s="324"/>
    </row>
    <row r="54" spans="1:6" x14ac:dyDescent="0.25">
      <c r="A54" s="27" t="s">
        <v>1844</v>
      </c>
      <c r="B54" s="11">
        <v>200</v>
      </c>
      <c r="C54" s="263">
        <v>0.72749999999999992</v>
      </c>
      <c r="D54" s="11" t="s">
        <v>1894</v>
      </c>
      <c r="E54" s="54">
        <v>2418.9</v>
      </c>
      <c r="F54" s="324"/>
    </row>
    <row r="55" spans="1:6" x14ac:dyDescent="0.25">
      <c r="A55" s="27" t="s">
        <v>1845</v>
      </c>
      <c r="B55" s="11">
        <v>200</v>
      </c>
      <c r="C55" s="263">
        <v>0.32250000000000001</v>
      </c>
      <c r="D55" s="11" t="s">
        <v>1895</v>
      </c>
      <c r="E55" s="54">
        <v>3606.9</v>
      </c>
      <c r="F55" s="324"/>
    </row>
    <row r="56" spans="1:6" x14ac:dyDescent="0.25">
      <c r="A56" s="27" t="s">
        <v>1846</v>
      </c>
      <c r="B56" s="11">
        <v>200</v>
      </c>
      <c r="C56" s="263">
        <v>0.32250000000000001</v>
      </c>
      <c r="D56" s="11" t="s">
        <v>1895</v>
      </c>
      <c r="E56" s="54">
        <v>6545.0000000000009</v>
      </c>
      <c r="F56" s="324"/>
    </row>
    <row r="57" spans="1:6" x14ac:dyDescent="0.25">
      <c r="A57" s="261"/>
      <c r="B57" s="21"/>
      <c r="C57" s="264"/>
      <c r="D57" s="21"/>
      <c r="E57" s="262"/>
      <c r="F57" s="324"/>
    </row>
    <row r="58" spans="1:6" x14ac:dyDescent="0.25">
      <c r="F58" s="324"/>
    </row>
    <row r="59" spans="1:6" ht="22.5" customHeight="1" x14ac:dyDescent="0.25">
      <c r="A59" s="360" t="s">
        <v>304</v>
      </c>
      <c r="B59" s="360"/>
      <c r="C59" s="360"/>
      <c r="D59" s="360"/>
      <c r="E59" s="360"/>
      <c r="F59" s="324"/>
    </row>
    <row r="60" spans="1:6" s="3" customFormat="1" ht="33.75" customHeight="1" x14ac:dyDescent="0.25">
      <c r="A60" s="125" t="s">
        <v>242</v>
      </c>
      <c r="B60" s="14" t="s">
        <v>25</v>
      </c>
      <c r="C60" s="14" t="s">
        <v>26</v>
      </c>
      <c r="D60" s="14" t="s">
        <v>27</v>
      </c>
      <c r="E60" s="14" t="s">
        <v>1847</v>
      </c>
      <c r="F60" s="324"/>
    </row>
    <row r="61" spans="1:6" x14ac:dyDescent="0.25">
      <c r="A61" s="179" t="s">
        <v>303</v>
      </c>
      <c r="B61" s="11">
        <v>300</v>
      </c>
      <c r="C61" s="216">
        <v>1.6</v>
      </c>
      <c r="D61" s="11" t="s">
        <v>306</v>
      </c>
      <c r="E61" s="177">
        <v>8774.9787595581965</v>
      </c>
      <c r="F61" s="324"/>
    </row>
    <row r="62" spans="1:6" x14ac:dyDescent="0.25">
      <c r="A62" s="179" t="s">
        <v>301</v>
      </c>
      <c r="B62" s="11">
        <v>200</v>
      </c>
      <c r="C62" s="216">
        <v>0.75</v>
      </c>
      <c r="D62" s="11" t="s">
        <v>305</v>
      </c>
      <c r="E62" s="177">
        <v>2941.9286321155473</v>
      </c>
      <c r="F62" s="324"/>
    </row>
    <row r="63" spans="1:6" x14ac:dyDescent="0.25">
      <c r="A63" s="179" t="s">
        <v>1314</v>
      </c>
      <c r="B63" s="11">
        <v>300</v>
      </c>
      <c r="C63" s="216">
        <v>1.6</v>
      </c>
      <c r="D63" s="11" t="s">
        <v>306</v>
      </c>
      <c r="E63" s="177">
        <v>11262.681818181816</v>
      </c>
      <c r="F63" s="324"/>
    </row>
    <row r="64" spans="1:6" x14ac:dyDescent="0.25">
      <c r="A64" s="179" t="s">
        <v>1315</v>
      </c>
      <c r="B64" s="11">
        <v>200</v>
      </c>
      <c r="C64" s="216">
        <v>0.75</v>
      </c>
      <c r="D64" s="11" t="s">
        <v>305</v>
      </c>
      <c r="E64" s="177">
        <v>3077.8181818181811</v>
      </c>
      <c r="F64" s="324"/>
    </row>
    <row r="65" spans="1:6" x14ac:dyDescent="0.25">
      <c r="E65" s="142"/>
      <c r="F65" s="324"/>
    </row>
    <row r="66" spans="1:6" x14ac:dyDescent="0.25">
      <c r="A66" s="180" t="s">
        <v>1733</v>
      </c>
      <c r="E66" s="142"/>
      <c r="F66" s="324"/>
    </row>
    <row r="67" spans="1:6" s="3" customFormat="1" ht="33.75" customHeight="1" x14ac:dyDescent="0.25">
      <c r="A67" s="125" t="s">
        <v>242</v>
      </c>
      <c r="B67" s="14" t="s">
        <v>25</v>
      </c>
      <c r="C67" s="14" t="s">
        <v>26</v>
      </c>
      <c r="D67" s="14" t="s">
        <v>27</v>
      </c>
      <c r="E67" s="14" t="s">
        <v>1847</v>
      </c>
      <c r="F67" s="324"/>
    </row>
    <row r="68" spans="1:6" x14ac:dyDescent="0.25">
      <c r="A68" s="179" t="s">
        <v>1734</v>
      </c>
      <c r="B68" s="134"/>
      <c r="C68" s="4"/>
      <c r="D68" s="134"/>
      <c r="E68" s="181">
        <v>1012.8810280373832</v>
      </c>
      <c r="F68" s="324"/>
    </row>
    <row r="69" spans="1:6" x14ac:dyDescent="0.25">
      <c r="A69" s="179" t="s">
        <v>1735</v>
      </c>
      <c r="B69" s="134"/>
      <c r="C69" s="4"/>
      <c r="D69" s="134"/>
      <c r="E69" s="181">
        <v>1809.7986448598131</v>
      </c>
      <c r="F69" s="324"/>
    </row>
    <row r="70" spans="1:6" x14ac:dyDescent="0.25">
      <c r="A70" s="179" t="s">
        <v>1739</v>
      </c>
      <c r="B70" s="134"/>
      <c r="C70" s="4"/>
      <c r="D70" s="134"/>
      <c r="E70" s="181">
        <v>3358.1678971962615</v>
      </c>
      <c r="F70" s="324"/>
    </row>
    <row r="71" spans="1:6" x14ac:dyDescent="0.25">
      <c r="A71" s="179" t="s">
        <v>1738</v>
      </c>
      <c r="B71" s="134"/>
      <c r="C71" s="4"/>
      <c r="D71" s="134"/>
      <c r="E71" s="181">
        <v>4931.7960280373827</v>
      </c>
      <c r="F71" s="324"/>
    </row>
    <row r="72" spans="1:6" x14ac:dyDescent="0.25">
      <c r="A72" s="179" t="s">
        <v>1737</v>
      </c>
      <c r="B72" s="134"/>
      <c r="C72" s="4"/>
      <c r="D72" s="134"/>
      <c r="E72" s="181">
        <v>10029.037710280372</v>
      </c>
      <c r="F72" s="324"/>
    </row>
    <row r="73" spans="1:6" x14ac:dyDescent="0.25">
      <c r="A73" s="179" t="s">
        <v>1736</v>
      </c>
      <c r="B73" s="134"/>
      <c r="C73" s="4"/>
      <c r="D73" s="134"/>
      <c r="E73" s="181">
        <v>16192.204065420561</v>
      </c>
      <c r="F73" s="324"/>
    </row>
    <row r="74" spans="1:6" x14ac:dyDescent="0.25">
      <c r="A74" s="179" t="s">
        <v>1740</v>
      </c>
      <c r="B74" s="134"/>
      <c r="C74" s="4"/>
      <c r="D74" s="134"/>
      <c r="E74" s="181">
        <v>22470.298317757009</v>
      </c>
      <c r="F74" s="324"/>
    </row>
    <row r="75" spans="1:6" x14ac:dyDescent="0.25">
      <c r="A75" s="182"/>
    </row>
  </sheetData>
  <mergeCells count="5">
    <mergeCell ref="A59:E59"/>
    <mergeCell ref="A1:E1"/>
    <mergeCell ref="B2:E3"/>
    <mergeCell ref="A4:E4"/>
    <mergeCell ref="A10:E10"/>
  </mergeCells>
  <phoneticPr fontId="20" type="noConversion"/>
  <pageMargins left="0.25" right="0.25" top="0.75" bottom="0.75" header="0.3" footer="0.3"/>
  <pageSetup paperSize="9" scale="95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87CF-1988-4F5A-9586-F9B0FA29AB28}">
  <sheetPr>
    <tabColor theme="9" tint="0.39997558519241921"/>
    <pageSetUpPr fitToPage="1"/>
  </sheetPr>
  <dimension ref="A1:F20"/>
  <sheetViews>
    <sheetView workbookViewId="0">
      <selection activeCell="F16" sqref="F16"/>
    </sheetView>
  </sheetViews>
  <sheetFormatPr defaultColWidth="25.42578125" defaultRowHeight="15" x14ac:dyDescent="0.25"/>
  <cols>
    <col min="2" max="2" width="16.42578125" customWidth="1"/>
    <col min="3" max="3" width="15.140625" bestFit="1" customWidth="1"/>
    <col min="4" max="4" width="11" bestFit="1" customWidth="1"/>
    <col min="5" max="5" width="9" customWidth="1"/>
  </cols>
  <sheetData>
    <row r="1" spans="1:6" s="63" customFormat="1" ht="18.75" x14ac:dyDescent="0.3">
      <c r="A1" s="350" t="s">
        <v>1312</v>
      </c>
      <c r="B1" s="350"/>
      <c r="C1" s="350"/>
      <c r="D1" s="350"/>
    </row>
    <row r="2" spans="1:6" s="63" customFormat="1" ht="19.5" thickBot="1" x14ac:dyDescent="0.35">
      <c r="A2" s="369"/>
      <c r="B2" s="369"/>
      <c r="C2" s="369"/>
      <c r="D2" s="369"/>
    </row>
    <row r="3" spans="1:6" ht="108" customHeight="1" thickBot="1" x14ac:dyDescent="0.35">
      <c r="A3" s="76"/>
      <c r="B3" s="370" t="s">
        <v>1319</v>
      </c>
      <c r="C3" s="371"/>
      <c r="D3" s="372"/>
    </row>
    <row r="4" spans="1:6" ht="15.75" thickBot="1" x14ac:dyDescent="0.3"/>
    <row r="5" spans="1:6" s="51" customFormat="1" ht="30" thickBot="1" x14ac:dyDescent="0.3">
      <c r="A5" s="53" t="s">
        <v>850</v>
      </c>
      <c r="B5" s="49" t="s">
        <v>838</v>
      </c>
      <c r="C5" s="50" t="s">
        <v>259</v>
      </c>
      <c r="D5" s="304" t="s">
        <v>1851</v>
      </c>
    </row>
    <row r="6" spans="1:6" ht="15.75" thickBot="1" x14ac:dyDescent="0.3">
      <c r="A6" s="48" t="s">
        <v>851</v>
      </c>
      <c r="B6" s="46">
        <v>1.7999999999999999E-2</v>
      </c>
      <c r="C6" s="46" t="s">
        <v>857</v>
      </c>
      <c r="D6" s="306">
        <v>587.8950000000001</v>
      </c>
      <c r="E6" s="206"/>
    </row>
    <row r="7" spans="1:6" ht="15.75" thickBot="1" x14ac:dyDescent="0.3">
      <c r="A7" s="48" t="s">
        <v>852</v>
      </c>
      <c r="B7" s="46">
        <v>2.7E-2</v>
      </c>
      <c r="C7" s="46" t="s">
        <v>858</v>
      </c>
      <c r="D7" s="191">
        <v>865.09500000000014</v>
      </c>
      <c r="E7" s="206"/>
    </row>
    <row r="8" spans="1:6" ht="15.75" thickBot="1" x14ac:dyDescent="0.3">
      <c r="A8" s="48" t="s">
        <v>853</v>
      </c>
      <c r="B8" s="46">
        <v>0.02</v>
      </c>
      <c r="C8" s="46" t="s">
        <v>859</v>
      </c>
      <c r="D8" s="191">
        <v>553.24500000000012</v>
      </c>
      <c r="E8" s="206"/>
    </row>
    <row r="9" spans="1:6" ht="15.75" thickBot="1" x14ac:dyDescent="0.3">
      <c r="A9" s="48" t="s">
        <v>854</v>
      </c>
      <c r="B9" s="46">
        <v>0.02</v>
      </c>
      <c r="C9" s="46" t="s">
        <v>859</v>
      </c>
      <c r="D9" s="191">
        <v>586.74000000000012</v>
      </c>
      <c r="E9" s="206"/>
    </row>
    <row r="10" spans="1:6" ht="15.75" thickBot="1" x14ac:dyDescent="0.3">
      <c r="A10" s="48" t="s">
        <v>855</v>
      </c>
      <c r="B10" s="46">
        <v>3.5000000000000003E-2</v>
      </c>
      <c r="C10" s="46" t="s">
        <v>860</v>
      </c>
      <c r="D10" s="191">
        <v>899.74500000000012</v>
      </c>
      <c r="E10" s="206"/>
    </row>
    <row r="11" spans="1:6" s="51" customFormat="1" ht="15.75" thickBot="1" x14ac:dyDescent="0.3">
      <c r="A11" s="48" t="s">
        <v>856</v>
      </c>
      <c r="B11" s="192">
        <v>5.3999999999999999E-2</v>
      </c>
      <c r="C11" s="192" t="s">
        <v>861</v>
      </c>
      <c r="D11" s="193">
        <v>1165.3950000000002</v>
      </c>
      <c r="E11" s="206"/>
      <c r="F11"/>
    </row>
    <row r="12" spans="1:6" x14ac:dyDescent="0.25">
      <c r="A12" s="5"/>
      <c r="B12" s="194"/>
      <c r="C12" s="194"/>
      <c r="D12" s="195"/>
    </row>
    <row r="13" spans="1:6" s="51" customFormat="1" x14ac:dyDescent="0.25">
      <c r="A13" s="196" t="s">
        <v>849</v>
      </c>
      <c r="D13" s="197"/>
    </row>
    <row r="14" spans="1:6" s="51" customFormat="1" ht="29.25" x14ac:dyDescent="0.25">
      <c r="A14" s="198"/>
      <c r="B14" s="52" t="s">
        <v>25</v>
      </c>
      <c r="C14" s="52" t="s">
        <v>259</v>
      </c>
      <c r="D14" s="304" t="s">
        <v>1851</v>
      </c>
      <c r="E14" s="199"/>
      <c r="F14" s="199"/>
    </row>
    <row r="15" spans="1:6" x14ac:dyDescent="0.25">
      <c r="A15" s="4" t="s">
        <v>839</v>
      </c>
      <c r="B15" s="4" t="s">
        <v>841</v>
      </c>
      <c r="C15" s="254" t="s">
        <v>840</v>
      </c>
      <c r="D15" s="181">
        <v>12191.364705882354</v>
      </c>
      <c r="E15" s="327"/>
      <c r="F15" s="128"/>
    </row>
    <row r="16" spans="1:6" x14ac:dyDescent="0.25">
      <c r="A16" s="4" t="s">
        <v>842</v>
      </c>
      <c r="B16" s="4" t="s">
        <v>843</v>
      </c>
      <c r="C16" s="254" t="s">
        <v>844</v>
      </c>
      <c r="D16" s="181">
        <v>7158.2823529411762</v>
      </c>
      <c r="E16" s="327"/>
      <c r="F16" s="128"/>
    </row>
    <row r="17" spans="1:6" x14ac:dyDescent="0.25">
      <c r="A17" s="4" t="s">
        <v>845</v>
      </c>
      <c r="B17" s="4" t="s">
        <v>843</v>
      </c>
      <c r="C17" s="254" t="s">
        <v>846</v>
      </c>
      <c r="D17" s="181">
        <v>16290.935294117649</v>
      </c>
      <c r="E17" s="327"/>
      <c r="F17" s="128"/>
    </row>
    <row r="18" spans="1:6" x14ac:dyDescent="0.25">
      <c r="A18" s="4" t="s">
        <v>847</v>
      </c>
      <c r="B18" s="4" t="s">
        <v>843</v>
      </c>
      <c r="C18" s="254" t="s">
        <v>840</v>
      </c>
      <c r="D18" s="181">
        <v>10859.717647058826</v>
      </c>
      <c r="E18" s="327"/>
      <c r="F18" s="128"/>
    </row>
    <row r="19" spans="1:6" x14ac:dyDescent="0.25">
      <c r="A19" s="4" t="s">
        <v>848</v>
      </c>
      <c r="B19" s="4" t="s">
        <v>841</v>
      </c>
      <c r="C19" s="254" t="s">
        <v>844</v>
      </c>
      <c r="D19" s="181">
        <v>11222.523529411765</v>
      </c>
      <c r="E19" s="327"/>
      <c r="F19" s="128"/>
    </row>
    <row r="20" spans="1:6" x14ac:dyDescent="0.25">
      <c r="D20" s="128"/>
      <c r="E20" s="128"/>
      <c r="F20" s="128"/>
    </row>
  </sheetData>
  <mergeCells count="2">
    <mergeCell ref="A1:D2"/>
    <mergeCell ref="B3:D3"/>
  </mergeCells>
  <pageMargins left="0.25" right="0.25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I50"/>
  <sheetViews>
    <sheetView workbookViewId="0">
      <selection activeCell="L57" sqref="L57"/>
    </sheetView>
  </sheetViews>
  <sheetFormatPr defaultRowHeight="15" x14ac:dyDescent="0.25"/>
  <cols>
    <col min="1" max="1" width="71.42578125" bestFit="1" customWidth="1"/>
    <col min="4" max="4" width="14.140625" style="2" bestFit="1" customWidth="1"/>
    <col min="5" max="5" width="11" style="51" bestFit="1" customWidth="1"/>
    <col min="6" max="6" width="22" customWidth="1"/>
    <col min="7" max="7" width="19.28515625" customWidth="1"/>
    <col min="9" max="9" width="22.85546875" customWidth="1"/>
  </cols>
  <sheetData>
    <row r="1" spans="1:9" s="63" customFormat="1" ht="18.75" x14ac:dyDescent="0.3">
      <c r="A1" s="350" t="s">
        <v>1312</v>
      </c>
      <c r="B1" s="350"/>
      <c r="C1" s="350"/>
      <c r="D1" s="350"/>
    </row>
    <row r="2" spans="1:9" s="63" customFormat="1" ht="19.5" thickBot="1" x14ac:dyDescent="0.35">
      <c r="A2" s="369"/>
      <c r="B2" s="350"/>
      <c r="C2" s="350"/>
      <c r="D2" s="350"/>
    </row>
    <row r="3" spans="1:9" ht="108" customHeight="1" thickBot="1" x14ac:dyDescent="0.35">
      <c r="A3" s="76"/>
      <c r="B3" s="370" t="s">
        <v>1338</v>
      </c>
      <c r="C3" s="371"/>
      <c r="D3" s="371"/>
      <c r="E3" s="372"/>
    </row>
    <row r="4" spans="1:9" ht="15.75" thickBot="1" x14ac:dyDescent="0.3"/>
    <row r="5" spans="1:9" ht="29.25" x14ac:dyDescent="0.25">
      <c r="A5" s="96" t="s">
        <v>242</v>
      </c>
      <c r="B5" s="97" t="s">
        <v>330</v>
      </c>
      <c r="C5" s="98" t="s">
        <v>331</v>
      </c>
      <c r="D5" s="98" t="s">
        <v>259</v>
      </c>
      <c r="E5" s="266" t="s">
        <v>1851</v>
      </c>
    </row>
    <row r="6" spans="1:9" ht="15.75" x14ac:dyDescent="0.25">
      <c r="A6" s="99" t="s">
        <v>1328</v>
      </c>
      <c r="B6" s="2"/>
      <c r="C6" s="2"/>
      <c r="E6" s="100"/>
    </row>
    <row r="7" spans="1:9" ht="18.75" x14ac:dyDescent="0.3">
      <c r="A7" s="92" t="s">
        <v>1334</v>
      </c>
      <c r="B7" s="11">
        <v>400</v>
      </c>
      <c r="C7" s="11">
        <v>2.2000000000000002</v>
      </c>
      <c r="D7" s="11" t="s">
        <v>314</v>
      </c>
      <c r="E7" s="101">
        <v>14872.5705</v>
      </c>
      <c r="F7" s="206"/>
    </row>
    <row r="8" spans="1:9" ht="18.75" x14ac:dyDescent="0.3">
      <c r="A8" s="92" t="s">
        <v>1331</v>
      </c>
      <c r="B8" s="200">
        <v>400</v>
      </c>
      <c r="C8" s="200">
        <v>2.2000000000000002</v>
      </c>
      <c r="D8" s="200" t="s">
        <v>314</v>
      </c>
      <c r="E8" s="201">
        <v>13405.607499999998</v>
      </c>
      <c r="F8" s="206"/>
      <c r="H8" s="178"/>
    </row>
    <row r="9" spans="1:9" ht="18.75" x14ac:dyDescent="0.3">
      <c r="A9" s="92" t="s">
        <v>1332</v>
      </c>
      <c r="B9" s="200">
        <v>300</v>
      </c>
      <c r="C9" s="200">
        <v>2.2000000000000002</v>
      </c>
      <c r="D9" s="200" t="s">
        <v>314</v>
      </c>
      <c r="E9" s="201">
        <v>12905.3</v>
      </c>
      <c r="F9" s="206"/>
      <c r="H9" s="178"/>
    </row>
    <row r="10" spans="1:9" ht="18.75" x14ac:dyDescent="0.3">
      <c r="A10" s="92" t="s">
        <v>1333</v>
      </c>
      <c r="B10" s="200">
        <v>300</v>
      </c>
      <c r="C10" s="200">
        <v>2.2000000000000002</v>
      </c>
      <c r="D10" s="200" t="s">
        <v>314</v>
      </c>
      <c r="E10" s="201">
        <v>12184.249999999998</v>
      </c>
      <c r="F10" s="206"/>
      <c r="H10" s="178"/>
    </row>
    <row r="11" spans="1:9" ht="18.75" x14ac:dyDescent="0.3">
      <c r="A11" s="92" t="s">
        <v>1821</v>
      </c>
      <c r="B11" s="202">
        <v>300</v>
      </c>
      <c r="C11" s="202">
        <v>2.1</v>
      </c>
      <c r="D11" s="202" t="s">
        <v>1336</v>
      </c>
      <c r="E11" s="203">
        <v>14752.151700000002</v>
      </c>
      <c r="F11" s="206"/>
    </row>
    <row r="12" spans="1:9" ht="19.5" thickBot="1" x14ac:dyDescent="0.35">
      <c r="A12" s="93" t="s">
        <v>1335</v>
      </c>
      <c r="B12" s="204">
        <v>300</v>
      </c>
      <c r="C12" s="204">
        <v>2.5</v>
      </c>
      <c r="D12" s="204" t="s">
        <v>592</v>
      </c>
      <c r="E12" s="205">
        <v>17502.378843537412</v>
      </c>
      <c r="F12" s="206"/>
    </row>
    <row r="13" spans="1:9" ht="15.75" thickBot="1" x14ac:dyDescent="0.3">
      <c r="A13" s="95"/>
      <c r="B13" s="17"/>
      <c r="C13" s="17"/>
      <c r="D13" s="17"/>
      <c r="E13" s="103"/>
    </row>
    <row r="14" spans="1:9" ht="15.75" x14ac:dyDescent="0.25">
      <c r="A14" s="90" t="s">
        <v>1327</v>
      </c>
      <c r="B14" s="91"/>
      <c r="C14" s="91"/>
      <c r="D14" s="91"/>
      <c r="E14" s="104"/>
    </row>
    <row r="15" spans="1:9" ht="18.75" x14ac:dyDescent="0.3">
      <c r="A15" s="92" t="s">
        <v>1321</v>
      </c>
      <c r="B15" s="11">
        <v>300</v>
      </c>
      <c r="C15" s="11">
        <v>2.1</v>
      </c>
      <c r="D15" s="11" t="s">
        <v>314</v>
      </c>
      <c r="E15" s="207">
        <v>11631.674999999999</v>
      </c>
      <c r="F15" s="327"/>
      <c r="G15" s="128"/>
      <c r="I15" s="206"/>
    </row>
    <row r="16" spans="1:9" ht="18.75" x14ac:dyDescent="0.3">
      <c r="A16" s="92" t="s">
        <v>1322</v>
      </c>
      <c r="B16" s="11">
        <v>300</v>
      </c>
      <c r="C16" s="11">
        <v>2.1</v>
      </c>
      <c r="D16" s="11" t="s">
        <v>314</v>
      </c>
      <c r="E16" s="207">
        <v>11188.924999999999</v>
      </c>
      <c r="F16" s="327"/>
      <c r="G16" s="128"/>
      <c r="I16" s="206"/>
    </row>
    <row r="17" spans="1:9" ht="18.75" x14ac:dyDescent="0.3">
      <c r="A17" s="92" t="s">
        <v>1329</v>
      </c>
      <c r="B17" s="11">
        <v>300</v>
      </c>
      <c r="C17" s="11">
        <v>2.1</v>
      </c>
      <c r="D17" s="11" t="s">
        <v>1336</v>
      </c>
      <c r="E17" s="207">
        <v>9693.0625</v>
      </c>
      <c r="F17" s="327"/>
      <c r="G17" s="128"/>
      <c r="I17" s="206"/>
    </row>
    <row r="18" spans="1:9" ht="18.75" x14ac:dyDescent="0.3">
      <c r="A18" s="92" t="s">
        <v>1330</v>
      </c>
      <c r="B18" s="11">
        <v>300</v>
      </c>
      <c r="C18" s="11">
        <v>2.1</v>
      </c>
      <c r="D18" s="11" t="s">
        <v>1336</v>
      </c>
      <c r="E18" s="207">
        <v>9324.1041666666661</v>
      </c>
      <c r="F18" s="327"/>
      <c r="G18" s="128"/>
      <c r="I18" s="206"/>
    </row>
    <row r="19" spans="1:9" ht="18.75" x14ac:dyDescent="0.3">
      <c r="A19" s="92" t="s">
        <v>1323</v>
      </c>
      <c r="B19" s="11">
        <v>300</v>
      </c>
      <c r="C19" s="11">
        <v>2.2000000000000002</v>
      </c>
      <c r="D19" s="11" t="s">
        <v>314</v>
      </c>
      <c r="E19" s="207">
        <v>11543.125</v>
      </c>
      <c r="F19" s="327"/>
      <c r="G19" s="128"/>
      <c r="I19" s="206"/>
    </row>
    <row r="20" spans="1:9" ht="18.75" x14ac:dyDescent="0.3">
      <c r="A20" s="92" t="s">
        <v>1324</v>
      </c>
      <c r="B20" s="11">
        <v>300</v>
      </c>
      <c r="C20" s="84">
        <v>2.2000000000000002</v>
      </c>
      <c r="D20" s="11" t="s">
        <v>314</v>
      </c>
      <c r="E20" s="207">
        <v>11180.07</v>
      </c>
      <c r="F20" s="327"/>
      <c r="G20" s="128"/>
      <c r="I20" s="206"/>
    </row>
    <row r="21" spans="1:9" ht="18.75" x14ac:dyDescent="0.3">
      <c r="A21" s="92" t="s">
        <v>1325</v>
      </c>
      <c r="B21" s="11">
        <v>300</v>
      </c>
      <c r="C21" s="84">
        <v>1.9</v>
      </c>
      <c r="D21" s="11" t="s">
        <v>1337</v>
      </c>
      <c r="E21" s="207">
        <v>6343.9749999999995</v>
      </c>
      <c r="F21" s="327"/>
      <c r="G21" s="128"/>
      <c r="I21" s="206"/>
    </row>
    <row r="22" spans="1:9" ht="19.5" thickBot="1" x14ac:dyDescent="0.35">
      <c r="A22" s="93" t="s">
        <v>1326</v>
      </c>
      <c r="B22" s="88">
        <v>300</v>
      </c>
      <c r="C22" s="94">
        <v>1.9</v>
      </c>
      <c r="D22" s="88" t="s">
        <v>1337</v>
      </c>
      <c r="E22" s="207">
        <v>6015.0749999999998</v>
      </c>
      <c r="F22" s="327"/>
      <c r="G22" s="128"/>
      <c r="I22" s="206"/>
    </row>
    <row r="23" spans="1:9" ht="15.75" thickBot="1" x14ac:dyDescent="0.3">
      <c r="A23" s="89"/>
      <c r="B23" s="17"/>
      <c r="C23" s="17"/>
      <c r="D23" s="17"/>
      <c r="E23" s="103"/>
    </row>
    <row r="24" spans="1:9" ht="15.75" x14ac:dyDescent="0.25">
      <c r="A24" s="374" t="s">
        <v>308</v>
      </c>
      <c r="B24" s="375"/>
      <c r="C24" s="375"/>
      <c r="D24" s="375"/>
      <c r="E24" s="376"/>
    </row>
    <row r="25" spans="1:9" x14ac:dyDescent="0.25">
      <c r="A25" s="85" t="s">
        <v>280</v>
      </c>
      <c r="B25" s="11">
        <v>200</v>
      </c>
      <c r="C25" s="11">
        <v>0.4</v>
      </c>
      <c r="D25" s="11" t="s">
        <v>315</v>
      </c>
      <c r="E25" s="101">
        <v>2064.4799999999996</v>
      </c>
      <c r="F25" s="206"/>
    </row>
    <row r="26" spans="1:9" x14ac:dyDescent="0.25">
      <c r="A26" s="85" t="s">
        <v>281</v>
      </c>
      <c r="B26" s="11">
        <v>200</v>
      </c>
      <c r="C26" s="11">
        <v>0.1</v>
      </c>
      <c r="D26" s="11" t="s">
        <v>316</v>
      </c>
      <c r="E26" s="101">
        <v>504.39</v>
      </c>
      <c r="F26" s="206"/>
    </row>
    <row r="27" spans="1:9" x14ac:dyDescent="0.25">
      <c r="A27" s="85" t="s">
        <v>282</v>
      </c>
      <c r="B27" s="11">
        <v>200</v>
      </c>
      <c r="C27" s="11">
        <v>0.15</v>
      </c>
      <c r="D27" s="11" t="s">
        <v>317</v>
      </c>
      <c r="E27" s="101">
        <v>738.9899999999999</v>
      </c>
      <c r="F27" s="206"/>
    </row>
    <row r="28" spans="1:9" x14ac:dyDescent="0.25">
      <c r="A28" s="85" t="s">
        <v>300</v>
      </c>
      <c r="B28" s="11">
        <v>200</v>
      </c>
      <c r="C28" s="11">
        <v>0.15</v>
      </c>
      <c r="D28" s="11" t="s">
        <v>318</v>
      </c>
      <c r="E28" s="101">
        <v>954.822</v>
      </c>
      <c r="F28" s="206"/>
    </row>
    <row r="29" spans="1:9" x14ac:dyDescent="0.25">
      <c r="A29" s="85" t="s">
        <v>283</v>
      </c>
      <c r="B29" s="11">
        <v>200</v>
      </c>
      <c r="C29" s="11">
        <v>0.875</v>
      </c>
      <c r="D29" s="11" t="s">
        <v>309</v>
      </c>
      <c r="E29" s="101">
        <v>4416.3449999999993</v>
      </c>
      <c r="F29" s="206"/>
    </row>
    <row r="30" spans="1:9" x14ac:dyDescent="0.25">
      <c r="A30" s="86" t="s">
        <v>245</v>
      </c>
      <c r="B30" s="11">
        <v>200</v>
      </c>
      <c r="C30" s="11">
        <v>0.22500000000000001</v>
      </c>
      <c r="D30" s="11" t="s">
        <v>310</v>
      </c>
      <c r="E30" s="101">
        <v>1116.6959999999999</v>
      </c>
      <c r="F30" s="206"/>
    </row>
    <row r="31" spans="1:9" x14ac:dyDescent="0.25">
      <c r="A31" s="85" t="s">
        <v>284</v>
      </c>
      <c r="B31" s="11">
        <v>200</v>
      </c>
      <c r="C31" s="11">
        <v>0.22500000000000001</v>
      </c>
      <c r="D31" s="11" t="s">
        <v>319</v>
      </c>
      <c r="E31" s="101">
        <v>1063.9109999999998</v>
      </c>
      <c r="F31" s="206"/>
    </row>
    <row r="32" spans="1:9" x14ac:dyDescent="0.25">
      <c r="A32" s="85" t="s">
        <v>285</v>
      </c>
      <c r="B32" s="11">
        <v>350</v>
      </c>
      <c r="C32" s="11">
        <v>0.2</v>
      </c>
      <c r="D32" s="11" t="s">
        <v>320</v>
      </c>
      <c r="E32" s="101">
        <v>1202.325</v>
      </c>
      <c r="F32" s="206"/>
    </row>
    <row r="33" spans="1:6" x14ac:dyDescent="0.25">
      <c r="A33" s="85" t="s">
        <v>286</v>
      </c>
      <c r="B33" s="11">
        <v>350</v>
      </c>
      <c r="C33" s="11">
        <v>0.2</v>
      </c>
      <c r="D33" s="11" t="s">
        <v>321</v>
      </c>
      <c r="E33" s="101">
        <v>1595.2799999999997</v>
      </c>
      <c r="F33" s="206"/>
    </row>
    <row r="34" spans="1:6" s="142" customFormat="1" x14ac:dyDescent="0.25">
      <c r="A34" s="333" t="s">
        <v>92</v>
      </c>
      <c r="B34" s="200">
        <v>350</v>
      </c>
      <c r="C34" s="200">
        <v>0.27500000000000002</v>
      </c>
      <c r="D34" s="200" t="s">
        <v>311</v>
      </c>
      <c r="E34" s="201">
        <v>6650.91</v>
      </c>
      <c r="F34" s="206"/>
    </row>
    <row r="35" spans="1:6" s="142" customFormat="1" x14ac:dyDescent="0.25">
      <c r="A35" s="333" t="s">
        <v>243</v>
      </c>
      <c r="B35" s="200">
        <v>350</v>
      </c>
      <c r="C35" s="200">
        <v>1.1000000000000001</v>
      </c>
      <c r="D35" s="200" t="s">
        <v>312</v>
      </c>
      <c r="E35" s="201">
        <v>1646.6666666666665</v>
      </c>
      <c r="F35" s="206"/>
    </row>
    <row r="36" spans="1:6" x14ac:dyDescent="0.25">
      <c r="A36" s="86" t="s">
        <v>287</v>
      </c>
      <c r="B36" s="11">
        <v>350</v>
      </c>
      <c r="C36" s="11">
        <v>0.45</v>
      </c>
      <c r="D36" s="11" t="s">
        <v>322</v>
      </c>
      <c r="E36" s="101">
        <v>2311.9830000000002</v>
      </c>
      <c r="F36" s="206"/>
    </row>
    <row r="37" spans="1:6" x14ac:dyDescent="0.25">
      <c r="A37" s="86" t="s">
        <v>288</v>
      </c>
      <c r="B37" s="11">
        <v>350</v>
      </c>
      <c r="C37" s="11">
        <v>0.45</v>
      </c>
      <c r="D37" s="11" t="s">
        <v>322</v>
      </c>
      <c r="E37" s="101">
        <v>2547.7559999999999</v>
      </c>
      <c r="F37" s="206"/>
    </row>
    <row r="38" spans="1:6" x14ac:dyDescent="0.25">
      <c r="A38" s="86" t="s">
        <v>289</v>
      </c>
      <c r="B38" s="11">
        <v>350</v>
      </c>
      <c r="C38" s="11">
        <v>0.35</v>
      </c>
      <c r="D38" s="11" t="s">
        <v>323</v>
      </c>
      <c r="E38" s="101">
        <v>2079.7289999999998</v>
      </c>
      <c r="F38" s="206"/>
    </row>
    <row r="39" spans="1:6" x14ac:dyDescent="0.25">
      <c r="A39" s="86" t="s">
        <v>290</v>
      </c>
      <c r="B39" s="11">
        <v>350</v>
      </c>
      <c r="C39" s="11">
        <v>0.3</v>
      </c>
      <c r="D39" s="11" t="s">
        <v>323</v>
      </c>
      <c r="E39" s="101">
        <v>1976.5049999999999</v>
      </c>
      <c r="F39" s="206"/>
    </row>
    <row r="40" spans="1:6" x14ac:dyDescent="0.25">
      <c r="A40" s="86" t="s">
        <v>291</v>
      </c>
      <c r="B40" s="11">
        <v>350</v>
      </c>
      <c r="C40" s="11">
        <v>0.4</v>
      </c>
      <c r="D40" s="11" t="s">
        <v>324</v>
      </c>
      <c r="E40" s="101">
        <v>10439.699999999999</v>
      </c>
      <c r="F40" s="206"/>
    </row>
    <row r="41" spans="1:6" x14ac:dyDescent="0.25">
      <c r="A41" s="86" t="s">
        <v>292</v>
      </c>
      <c r="B41" s="11">
        <v>350</v>
      </c>
      <c r="C41" s="11">
        <v>1.65</v>
      </c>
      <c r="D41" s="11" t="s">
        <v>325</v>
      </c>
      <c r="E41" s="101">
        <v>10961.684999999999</v>
      </c>
      <c r="F41" s="206"/>
    </row>
    <row r="42" spans="1:6" x14ac:dyDescent="0.25">
      <c r="A42" s="86" t="s">
        <v>244</v>
      </c>
      <c r="B42" s="11">
        <v>350</v>
      </c>
      <c r="C42" s="11">
        <v>0.34</v>
      </c>
      <c r="D42" s="11" t="s">
        <v>313</v>
      </c>
      <c r="E42" s="101">
        <v>2266.2359999999999</v>
      </c>
      <c r="F42" s="206"/>
    </row>
    <row r="43" spans="1:6" x14ac:dyDescent="0.25">
      <c r="A43" s="86" t="s">
        <v>293</v>
      </c>
      <c r="B43" s="11">
        <v>350</v>
      </c>
      <c r="C43" s="11">
        <v>0.4</v>
      </c>
      <c r="D43" s="11" t="s">
        <v>325</v>
      </c>
      <c r="E43" s="101">
        <v>2783.529</v>
      </c>
      <c r="F43" s="206"/>
    </row>
    <row r="44" spans="1:6" x14ac:dyDescent="0.25">
      <c r="A44" s="86" t="s">
        <v>294</v>
      </c>
      <c r="B44" s="11">
        <v>350</v>
      </c>
      <c r="C44" s="11">
        <v>0.6</v>
      </c>
      <c r="D44" s="11" t="s">
        <v>326</v>
      </c>
      <c r="E44" s="101">
        <v>3272.67</v>
      </c>
      <c r="F44" s="206"/>
    </row>
    <row r="45" spans="1:6" x14ac:dyDescent="0.25">
      <c r="A45" s="86" t="s">
        <v>295</v>
      </c>
      <c r="B45" s="11">
        <v>350</v>
      </c>
      <c r="C45" s="11">
        <v>0.6</v>
      </c>
      <c r="D45" s="11" t="s">
        <v>326</v>
      </c>
      <c r="E45" s="101">
        <v>3531.9030000000002</v>
      </c>
      <c r="F45" s="206"/>
    </row>
    <row r="46" spans="1:6" x14ac:dyDescent="0.25">
      <c r="A46" s="86" t="s">
        <v>296</v>
      </c>
      <c r="B46" s="11">
        <v>350</v>
      </c>
      <c r="C46" s="11">
        <v>0.625</v>
      </c>
      <c r="D46" s="11" t="s">
        <v>327</v>
      </c>
      <c r="E46" s="101">
        <v>3407.5649999999996</v>
      </c>
      <c r="F46" s="206"/>
    </row>
    <row r="47" spans="1:6" x14ac:dyDescent="0.25">
      <c r="A47" s="86" t="s">
        <v>297</v>
      </c>
      <c r="B47" s="11">
        <v>200</v>
      </c>
      <c r="C47" s="11">
        <v>0.1</v>
      </c>
      <c r="D47" s="11" t="s">
        <v>316</v>
      </c>
      <c r="E47" s="101">
        <v>475.06499999999994</v>
      </c>
      <c r="F47" s="206"/>
    </row>
    <row r="48" spans="1:6" x14ac:dyDescent="0.25">
      <c r="A48" s="86" t="s">
        <v>298</v>
      </c>
      <c r="B48" s="11">
        <v>350</v>
      </c>
      <c r="C48" s="11">
        <v>2.4249999999999998</v>
      </c>
      <c r="D48" s="11" t="s">
        <v>328</v>
      </c>
      <c r="E48" s="101">
        <v>14199.164999999999</v>
      </c>
      <c r="F48" s="206"/>
    </row>
    <row r="49" spans="1:6" ht="15.75" thickBot="1" x14ac:dyDescent="0.3">
      <c r="A49" s="87" t="s">
        <v>299</v>
      </c>
      <c r="B49" s="88">
        <v>350</v>
      </c>
      <c r="C49" s="88">
        <v>0.92500000000000004</v>
      </c>
      <c r="D49" s="88" t="s">
        <v>329</v>
      </c>
      <c r="E49" s="102">
        <v>5466.1799999999994</v>
      </c>
      <c r="F49" s="206"/>
    </row>
    <row r="50" spans="1:6" ht="15.75" x14ac:dyDescent="0.25">
      <c r="A50" s="373"/>
      <c r="B50" s="373"/>
      <c r="C50" s="373"/>
      <c r="D50" s="373"/>
      <c r="E50" s="373"/>
    </row>
  </sheetData>
  <mergeCells count="4">
    <mergeCell ref="A50:E50"/>
    <mergeCell ref="A1:D2"/>
    <mergeCell ref="B3:E3"/>
    <mergeCell ref="A24:E24"/>
  </mergeCells>
  <pageMargins left="0.25" right="0.25" top="0.75" bottom="0.75" header="0.3" footer="0.3"/>
  <pageSetup paperSize="9" scale="59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7559-42F0-43E9-895C-40B6862B3241}">
  <sheetPr>
    <tabColor rgb="FF92D050"/>
  </sheetPr>
  <dimension ref="A1:R98"/>
  <sheetViews>
    <sheetView workbookViewId="0">
      <pane ySplit="6" topLeftCell="A7" activePane="bottomLeft" state="frozen"/>
      <selection pane="bottomLeft" activeCell="Q17" sqref="Q17"/>
    </sheetView>
  </sheetViews>
  <sheetFormatPr defaultRowHeight="15" x14ac:dyDescent="0.25"/>
  <cols>
    <col min="1" max="1" width="28.85546875" style="142" customWidth="1"/>
    <col min="2" max="2" width="3.5703125" style="142" bestFit="1" customWidth="1"/>
    <col min="3" max="3" width="13.140625" style="142" bestFit="1" customWidth="1"/>
    <col min="4" max="4" width="6.42578125" style="142" bestFit="1" customWidth="1"/>
    <col min="5" max="5" width="13" style="142" customWidth="1"/>
    <col min="6" max="6" width="9.140625" style="142" hidden="1" customWidth="1"/>
    <col min="7" max="7" width="9.42578125" style="142" customWidth="1"/>
    <col min="8" max="8" width="9" style="142" customWidth="1"/>
    <col min="9" max="11" width="10.140625" style="142" bestFit="1" customWidth="1"/>
    <col min="12" max="12" width="9" style="142" bestFit="1" customWidth="1"/>
    <col min="13" max="16384" width="9.140625" style="142"/>
  </cols>
  <sheetData>
    <row r="1" spans="1:18" s="63" customFormat="1" ht="18.75" x14ac:dyDescent="0.3">
      <c r="A1" s="350" t="s">
        <v>1312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8" s="63" customFormat="1" ht="19.5" thickBot="1" x14ac:dyDescent="0.3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8" ht="135" customHeight="1" thickBot="1" x14ac:dyDescent="0.35">
      <c r="A3" s="140"/>
      <c r="B3" s="141"/>
      <c r="C3" s="383" t="s">
        <v>1310</v>
      </c>
      <c r="D3" s="384"/>
      <c r="E3" s="385"/>
      <c r="F3" s="386"/>
      <c r="G3" s="386"/>
      <c r="H3" s="386"/>
      <c r="I3" s="386"/>
      <c r="J3" s="386"/>
      <c r="K3" s="386"/>
      <c r="L3" s="387"/>
    </row>
    <row r="4" spans="1:18" x14ac:dyDescent="0.25">
      <c r="A4" s="388" t="s">
        <v>333</v>
      </c>
      <c r="B4" s="143"/>
      <c r="C4" s="391" t="s">
        <v>334</v>
      </c>
      <c r="D4" s="144" t="s">
        <v>590</v>
      </c>
      <c r="E4" s="211" t="s">
        <v>411</v>
      </c>
      <c r="F4" s="394" t="s">
        <v>1850</v>
      </c>
      <c r="G4" s="395"/>
      <c r="H4" s="395"/>
      <c r="I4" s="395"/>
      <c r="J4" s="395"/>
      <c r="K4" s="395"/>
      <c r="L4" s="396"/>
    </row>
    <row r="5" spans="1:18" ht="15.75" thickBot="1" x14ac:dyDescent="0.3">
      <c r="A5" s="389"/>
      <c r="B5" s="145"/>
      <c r="C5" s="392"/>
      <c r="D5" s="146"/>
      <c r="E5" s="211"/>
      <c r="F5" s="397"/>
      <c r="G5" s="398"/>
      <c r="H5" s="398"/>
      <c r="I5" s="398"/>
      <c r="J5" s="398"/>
      <c r="K5" s="398"/>
      <c r="L5" s="399"/>
    </row>
    <row r="6" spans="1:18" ht="15.75" thickBot="1" x14ac:dyDescent="0.3">
      <c r="A6" s="390"/>
      <c r="B6" s="290"/>
      <c r="C6" s="393"/>
      <c r="D6" s="291"/>
      <c r="E6" s="292"/>
      <c r="F6" s="293" t="s">
        <v>335</v>
      </c>
      <c r="G6" s="294" t="s">
        <v>1896</v>
      </c>
      <c r="H6" s="295" t="s">
        <v>337</v>
      </c>
      <c r="I6" s="296" t="s">
        <v>338</v>
      </c>
      <c r="J6" s="294" t="s">
        <v>339</v>
      </c>
      <c r="K6" s="294" t="s">
        <v>591</v>
      </c>
      <c r="L6" s="297" t="s">
        <v>341</v>
      </c>
    </row>
    <row r="7" spans="1:18" ht="15.75" thickBot="1" x14ac:dyDescent="0.3">
      <c r="A7" s="377" t="s">
        <v>1309</v>
      </c>
      <c r="B7" s="378"/>
      <c r="C7" s="379"/>
      <c r="D7" s="298"/>
      <c r="E7" s="298"/>
      <c r="F7" s="380"/>
      <c r="G7" s="381"/>
      <c r="H7" s="381"/>
      <c r="I7" s="381"/>
      <c r="J7" s="381"/>
      <c r="K7" s="381"/>
      <c r="L7" s="382"/>
    </row>
    <row r="8" spans="1:18" ht="15.75" thickBot="1" x14ac:dyDescent="0.3">
      <c r="A8" s="148" t="s">
        <v>412</v>
      </c>
      <c r="B8" s="149">
        <v>18</v>
      </c>
      <c r="C8" s="150" t="s">
        <v>413</v>
      </c>
      <c r="D8" s="151">
        <f>E8*0.16</f>
        <v>0.34473600000000004</v>
      </c>
      <c r="E8" s="151">
        <v>2.1546000000000003</v>
      </c>
      <c r="F8" s="60"/>
      <c r="G8" s="60" t="s">
        <v>1898</v>
      </c>
      <c r="H8" s="60" t="s">
        <v>1898</v>
      </c>
      <c r="I8" s="60" t="s">
        <v>1898</v>
      </c>
      <c r="J8" s="60" t="s">
        <v>1898</v>
      </c>
      <c r="K8" s="60" t="s">
        <v>1898</v>
      </c>
      <c r="L8" s="60">
        <v>4036.4999999999995</v>
      </c>
      <c r="M8" s="307"/>
      <c r="N8" s="307"/>
      <c r="O8" s="307"/>
      <c r="P8" s="307"/>
      <c r="Q8" s="307"/>
      <c r="R8" s="307"/>
    </row>
    <row r="9" spans="1:18" ht="15.75" thickBot="1" x14ac:dyDescent="0.3">
      <c r="A9" s="152" t="s">
        <v>414</v>
      </c>
      <c r="B9" s="153">
        <v>19</v>
      </c>
      <c r="C9" s="154" t="s">
        <v>415</v>
      </c>
      <c r="D9" s="151">
        <f t="shared" ref="D9:D72" si="0">E9*0.16</f>
        <v>0.36388800000000004</v>
      </c>
      <c r="E9" s="156">
        <v>2.2743000000000002</v>
      </c>
      <c r="F9" s="41"/>
      <c r="G9" s="60" t="s">
        <v>1898</v>
      </c>
      <c r="H9" s="60" t="s">
        <v>1898</v>
      </c>
      <c r="I9" s="60" t="s">
        <v>1898</v>
      </c>
      <c r="J9" s="60" t="s">
        <v>1898</v>
      </c>
      <c r="K9" s="60" t="s">
        <v>1898</v>
      </c>
      <c r="L9" s="41">
        <v>4260.75</v>
      </c>
      <c r="M9" s="307"/>
      <c r="N9" s="307"/>
      <c r="O9" s="307"/>
      <c r="P9" s="307"/>
      <c r="Q9" s="307"/>
      <c r="R9" s="307"/>
    </row>
    <row r="10" spans="1:18" ht="15.75" thickBot="1" x14ac:dyDescent="0.3">
      <c r="A10" s="152" t="s">
        <v>416</v>
      </c>
      <c r="B10" s="157">
        <v>20</v>
      </c>
      <c r="C10" s="154" t="s">
        <v>417</v>
      </c>
      <c r="D10" s="151">
        <f t="shared" si="0"/>
        <v>0.38304000000000005</v>
      </c>
      <c r="E10" s="156">
        <v>2.3940000000000001</v>
      </c>
      <c r="F10" s="41"/>
      <c r="G10" s="60" t="s">
        <v>1898</v>
      </c>
      <c r="H10" s="60" t="s">
        <v>1898</v>
      </c>
      <c r="I10" s="60" t="s">
        <v>1898</v>
      </c>
      <c r="J10" s="60" t="s">
        <v>1898</v>
      </c>
      <c r="K10" s="60" t="s">
        <v>1898</v>
      </c>
      <c r="L10" s="41">
        <v>4485</v>
      </c>
      <c r="M10" s="307"/>
      <c r="N10" s="307"/>
      <c r="O10" s="307"/>
      <c r="P10" s="307"/>
      <c r="Q10" s="307"/>
      <c r="R10" s="307"/>
    </row>
    <row r="11" spans="1:18" ht="15.75" thickBot="1" x14ac:dyDescent="0.3">
      <c r="A11" s="152" t="s">
        <v>418</v>
      </c>
      <c r="B11" s="153">
        <v>21</v>
      </c>
      <c r="C11" s="154" t="s">
        <v>419</v>
      </c>
      <c r="D11" s="151">
        <f t="shared" si="0"/>
        <v>0.40219199999999999</v>
      </c>
      <c r="E11" s="156">
        <v>2.5137</v>
      </c>
      <c r="F11" s="41"/>
      <c r="G11" s="60" t="s">
        <v>1898</v>
      </c>
      <c r="H11" s="60" t="s">
        <v>1898</v>
      </c>
      <c r="I11" s="60" t="s">
        <v>1898</v>
      </c>
      <c r="J11" s="60" t="s">
        <v>1898</v>
      </c>
      <c r="K11" s="60" t="s">
        <v>1898</v>
      </c>
      <c r="L11" s="41">
        <v>4709.25</v>
      </c>
      <c r="M11" s="307"/>
      <c r="N11" s="307"/>
      <c r="O11" s="307"/>
      <c r="P11" s="307"/>
      <c r="Q11" s="307"/>
      <c r="R11" s="307"/>
    </row>
    <row r="12" spans="1:18" ht="15.75" thickBot="1" x14ac:dyDescent="0.3">
      <c r="A12" s="152" t="s">
        <v>420</v>
      </c>
      <c r="B12" s="157">
        <v>22</v>
      </c>
      <c r="C12" s="154" t="s">
        <v>421</v>
      </c>
      <c r="D12" s="151">
        <f t="shared" si="0"/>
        <v>0.42134400000000005</v>
      </c>
      <c r="E12" s="156">
        <v>2.6334000000000004</v>
      </c>
      <c r="F12" s="41"/>
      <c r="G12" s="60" t="s">
        <v>1898</v>
      </c>
      <c r="H12" s="60" t="s">
        <v>1898</v>
      </c>
      <c r="I12" s="60" t="s">
        <v>1898</v>
      </c>
      <c r="J12" s="60" t="s">
        <v>1898</v>
      </c>
      <c r="K12" s="60" t="s">
        <v>1898</v>
      </c>
      <c r="L12" s="41">
        <v>4933.5</v>
      </c>
      <c r="M12" s="307"/>
      <c r="N12" s="307"/>
      <c r="O12" s="307"/>
      <c r="P12" s="307"/>
      <c r="Q12" s="307"/>
      <c r="R12" s="307"/>
    </row>
    <row r="13" spans="1:18" ht="15.75" thickBot="1" x14ac:dyDescent="0.3">
      <c r="A13" s="152" t="s">
        <v>422</v>
      </c>
      <c r="B13" s="153">
        <v>23</v>
      </c>
      <c r="C13" s="154" t="s">
        <v>423</v>
      </c>
      <c r="D13" s="151">
        <f t="shared" si="0"/>
        <v>0.440496</v>
      </c>
      <c r="E13" s="156">
        <v>2.7530999999999999</v>
      </c>
      <c r="F13" s="41"/>
      <c r="G13" s="60" t="s">
        <v>1898</v>
      </c>
      <c r="H13" s="60" t="s">
        <v>1898</v>
      </c>
      <c r="I13" s="60" t="s">
        <v>1898</v>
      </c>
      <c r="J13" s="60" t="s">
        <v>1898</v>
      </c>
      <c r="K13" s="60" t="s">
        <v>1898</v>
      </c>
      <c r="L13" s="41">
        <v>5157.75</v>
      </c>
      <c r="M13" s="307"/>
      <c r="N13" s="307"/>
      <c r="O13" s="307"/>
      <c r="P13" s="307"/>
      <c r="Q13" s="307"/>
      <c r="R13" s="307"/>
    </row>
    <row r="14" spans="1:18" ht="15.75" thickBot="1" x14ac:dyDescent="0.3">
      <c r="A14" s="158" t="s">
        <v>424</v>
      </c>
      <c r="B14" s="157">
        <v>24</v>
      </c>
      <c r="C14" s="159" t="s">
        <v>425</v>
      </c>
      <c r="D14" s="151">
        <f t="shared" si="0"/>
        <v>0.45581760000000004</v>
      </c>
      <c r="E14" s="156">
        <v>2.8488600000000002</v>
      </c>
      <c r="F14" s="41"/>
      <c r="G14" s="60" t="s">
        <v>1898</v>
      </c>
      <c r="H14" s="60" t="s">
        <v>1898</v>
      </c>
      <c r="I14" s="60" t="s">
        <v>1898</v>
      </c>
      <c r="J14" s="60" t="s">
        <v>1898</v>
      </c>
      <c r="K14" s="60" t="s">
        <v>1898</v>
      </c>
      <c r="L14" s="41">
        <v>5382</v>
      </c>
      <c r="M14" s="307"/>
      <c r="N14" s="307"/>
      <c r="O14" s="307"/>
      <c r="P14" s="307"/>
      <c r="Q14" s="307"/>
      <c r="R14" s="307"/>
    </row>
    <row r="15" spans="1:18" ht="15.75" thickBot="1" x14ac:dyDescent="0.3">
      <c r="A15" s="160" t="s">
        <v>426</v>
      </c>
      <c r="B15" s="153">
        <v>25</v>
      </c>
      <c r="C15" s="161" t="s">
        <v>427</v>
      </c>
      <c r="D15" s="151">
        <f t="shared" si="0"/>
        <v>0.47880000000000006</v>
      </c>
      <c r="E15" s="156">
        <v>2.9925000000000002</v>
      </c>
      <c r="F15" s="41"/>
      <c r="G15" s="60" t="s">
        <v>1898</v>
      </c>
      <c r="H15" s="60" t="s">
        <v>1898</v>
      </c>
      <c r="I15" s="60" t="s">
        <v>1898</v>
      </c>
      <c r="J15" s="60" t="s">
        <v>1898</v>
      </c>
      <c r="K15" s="60" t="s">
        <v>1898</v>
      </c>
      <c r="L15" s="41">
        <v>5606.25</v>
      </c>
      <c r="M15" s="307"/>
      <c r="N15" s="307"/>
      <c r="O15" s="307"/>
      <c r="P15" s="307"/>
      <c r="Q15" s="307"/>
      <c r="R15" s="307"/>
    </row>
    <row r="16" spans="1:18" ht="15.75" thickBot="1" x14ac:dyDescent="0.3">
      <c r="A16" s="152" t="s">
        <v>428</v>
      </c>
      <c r="B16" s="157">
        <v>26</v>
      </c>
      <c r="C16" s="154" t="s">
        <v>429</v>
      </c>
      <c r="D16" s="151">
        <f t="shared" si="0"/>
        <v>0.49795200000000001</v>
      </c>
      <c r="E16" s="156">
        <v>3.1122000000000001</v>
      </c>
      <c r="F16" s="41"/>
      <c r="G16" s="60" t="s">
        <v>1898</v>
      </c>
      <c r="H16" s="60" t="s">
        <v>1898</v>
      </c>
      <c r="I16" s="60" t="s">
        <v>1898</v>
      </c>
      <c r="J16" s="60" t="s">
        <v>1898</v>
      </c>
      <c r="K16" s="60" t="s">
        <v>1898</v>
      </c>
      <c r="L16" s="41">
        <v>5830.5</v>
      </c>
      <c r="M16" s="307"/>
      <c r="N16" s="307"/>
      <c r="O16" s="307"/>
      <c r="P16" s="307"/>
      <c r="Q16" s="307"/>
      <c r="R16" s="307"/>
    </row>
    <row r="17" spans="1:18" ht="15.75" thickBot="1" x14ac:dyDescent="0.3">
      <c r="A17" s="152" t="s">
        <v>430</v>
      </c>
      <c r="B17" s="153">
        <v>27</v>
      </c>
      <c r="C17" s="154" t="s">
        <v>431</v>
      </c>
      <c r="D17" s="151">
        <f t="shared" si="0"/>
        <v>0.51710400000000012</v>
      </c>
      <c r="E17" s="156">
        <v>3.2319000000000004</v>
      </c>
      <c r="F17" s="41"/>
      <c r="G17" s="60" t="s">
        <v>1898</v>
      </c>
      <c r="H17" s="60" t="s">
        <v>1898</v>
      </c>
      <c r="I17" s="60" t="s">
        <v>1898</v>
      </c>
      <c r="J17" s="60" t="s">
        <v>1898</v>
      </c>
      <c r="K17" s="60" t="s">
        <v>1898</v>
      </c>
      <c r="L17" s="41">
        <v>6054.7499999999991</v>
      </c>
      <c r="M17" s="307"/>
      <c r="N17" s="307"/>
      <c r="O17" s="307"/>
      <c r="P17" s="307"/>
      <c r="Q17" s="307"/>
      <c r="R17" s="307"/>
    </row>
    <row r="18" spans="1:18" ht="15.75" thickBot="1" x14ac:dyDescent="0.3">
      <c r="A18" s="152" t="s">
        <v>432</v>
      </c>
      <c r="B18" s="157">
        <v>28</v>
      </c>
      <c r="C18" s="154" t="s">
        <v>433</v>
      </c>
      <c r="D18" s="151">
        <f t="shared" si="0"/>
        <v>0.53625599999999995</v>
      </c>
      <c r="E18" s="156">
        <v>3.3515999999999999</v>
      </c>
      <c r="F18" s="41"/>
      <c r="G18" s="60" t="s">
        <v>1898</v>
      </c>
      <c r="H18" s="60" t="s">
        <v>1898</v>
      </c>
      <c r="I18" s="60" t="s">
        <v>1898</v>
      </c>
      <c r="J18" s="60" t="s">
        <v>1898</v>
      </c>
      <c r="K18" s="60" t="s">
        <v>1898</v>
      </c>
      <c r="L18" s="41">
        <v>6278.9999999999991</v>
      </c>
      <c r="M18" s="307"/>
      <c r="N18" s="307"/>
      <c r="O18" s="307"/>
      <c r="P18" s="307"/>
      <c r="Q18" s="307"/>
      <c r="R18" s="307"/>
    </row>
    <row r="19" spans="1:18" ht="15.75" thickBot="1" x14ac:dyDescent="0.3">
      <c r="A19" s="152" t="s">
        <v>434</v>
      </c>
      <c r="B19" s="153">
        <v>29</v>
      </c>
      <c r="C19" s="154" t="s">
        <v>435</v>
      </c>
      <c r="D19" s="151">
        <f t="shared" si="0"/>
        <v>0.55540800000000001</v>
      </c>
      <c r="E19" s="156">
        <v>3.4713000000000003</v>
      </c>
      <c r="F19" s="41"/>
      <c r="G19" s="60" t="s">
        <v>1898</v>
      </c>
      <c r="H19" s="60" t="s">
        <v>1898</v>
      </c>
      <c r="I19" s="60" t="s">
        <v>1898</v>
      </c>
      <c r="J19" s="60" t="s">
        <v>1898</v>
      </c>
      <c r="K19" s="60" t="s">
        <v>1898</v>
      </c>
      <c r="L19" s="41">
        <v>6503.2499999999991</v>
      </c>
      <c r="M19" s="307"/>
      <c r="N19" s="307"/>
      <c r="O19" s="307"/>
      <c r="P19" s="307"/>
      <c r="Q19" s="307"/>
      <c r="R19" s="307"/>
    </row>
    <row r="20" spans="1:18" ht="15.75" thickBot="1" x14ac:dyDescent="0.3">
      <c r="A20" s="163" t="s">
        <v>436</v>
      </c>
      <c r="B20" s="157">
        <v>30</v>
      </c>
      <c r="C20" s="164" t="s">
        <v>437</v>
      </c>
      <c r="D20" s="151">
        <f t="shared" si="0"/>
        <v>0.57072960000000006</v>
      </c>
      <c r="E20" s="156">
        <v>3.5670600000000001</v>
      </c>
      <c r="F20" s="41"/>
      <c r="G20" s="60" t="s">
        <v>1898</v>
      </c>
      <c r="H20" s="60" t="s">
        <v>1898</v>
      </c>
      <c r="I20" s="60" t="s">
        <v>1898</v>
      </c>
      <c r="J20" s="60" t="s">
        <v>1898</v>
      </c>
      <c r="K20" s="60" t="s">
        <v>1898</v>
      </c>
      <c r="L20" s="41">
        <v>6727.4999999999991</v>
      </c>
      <c r="M20" s="307"/>
      <c r="N20" s="307"/>
      <c r="O20" s="307"/>
      <c r="P20" s="307"/>
      <c r="Q20" s="307"/>
      <c r="R20" s="307"/>
    </row>
    <row r="21" spans="1:18" ht="15.75" thickBot="1" x14ac:dyDescent="0.3">
      <c r="A21" s="160" t="s">
        <v>438</v>
      </c>
      <c r="B21" s="153">
        <v>31</v>
      </c>
      <c r="C21" s="161" t="s">
        <v>439</v>
      </c>
      <c r="D21" s="151">
        <f t="shared" si="0"/>
        <v>0.59371200000000002</v>
      </c>
      <c r="E21" s="156">
        <v>3.7107000000000001</v>
      </c>
      <c r="F21" s="41"/>
      <c r="G21" s="60" t="s">
        <v>1898</v>
      </c>
      <c r="H21" s="60" t="s">
        <v>1898</v>
      </c>
      <c r="I21" s="60" t="s">
        <v>1898</v>
      </c>
      <c r="J21" s="60" t="s">
        <v>1898</v>
      </c>
      <c r="K21" s="60" t="s">
        <v>1898</v>
      </c>
      <c r="L21" s="41">
        <v>6951.7499999999991</v>
      </c>
      <c r="M21" s="307"/>
      <c r="N21" s="307"/>
      <c r="O21" s="307"/>
      <c r="P21" s="307"/>
      <c r="Q21" s="307"/>
      <c r="R21" s="307"/>
    </row>
    <row r="22" spans="1:18" ht="15.75" thickBot="1" x14ac:dyDescent="0.3">
      <c r="A22" s="152" t="s">
        <v>440</v>
      </c>
      <c r="B22" s="157">
        <v>32</v>
      </c>
      <c r="C22" s="154" t="s">
        <v>441</v>
      </c>
      <c r="D22" s="151">
        <f t="shared" si="0"/>
        <v>0.61286400000000008</v>
      </c>
      <c r="E22" s="156">
        <v>3.8304000000000005</v>
      </c>
      <c r="F22" s="41"/>
      <c r="G22" s="60" t="s">
        <v>1898</v>
      </c>
      <c r="H22" s="60" t="s">
        <v>1898</v>
      </c>
      <c r="I22" s="60" t="s">
        <v>1898</v>
      </c>
      <c r="J22" s="60" t="s">
        <v>1898</v>
      </c>
      <c r="K22" s="60" t="s">
        <v>1898</v>
      </c>
      <c r="L22" s="41">
        <v>7175.9999999999991</v>
      </c>
      <c r="M22" s="307"/>
      <c r="N22" s="307"/>
      <c r="O22" s="307"/>
      <c r="P22" s="307"/>
      <c r="Q22" s="307"/>
      <c r="R22" s="307"/>
    </row>
    <row r="23" spans="1:18" ht="15.75" thickBot="1" x14ac:dyDescent="0.3">
      <c r="A23" s="152" t="s">
        <v>442</v>
      </c>
      <c r="B23" s="153">
        <v>33</v>
      </c>
      <c r="C23" s="154" t="s">
        <v>443</v>
      </c>
      <c r="D23" s="151">
        <f t="shared" si="0"/>
        <v>0.63201600000000002</v>
      </c>
      <c r="E23" s="156">
        <v>3.9500999999999999</v>
      </c>
      <c r="F23" s="41"/>
      <c r="G23" s="60" t="s">
        <v>1898</v>
      </c>
      <c r="H23" s="60" t="s">
        <v>1898</v>
      </c>
      <c r="I23" s="60" t="s">
        <v>1898</v>
      </c>
      <c r="J23" s="60" t="s">
        <v>1898</v>
      </c>
      <c r="K23" s="60" t="s">
        <v>1898</v>
      </c>
      <c r="L23" s="41">
        <v>7400.2499999999991</v>
      </c>
      <c r="M23" s="307"/>
      <c r="N23" s="307"/>
      <c r="O23" s="307"/>
      <c r="P23" s="307"/>
      <c r="Q23" s="307"/>
      <c r="R23" s="307"/>
    </row>
    <row r="24" spans="1:18" ht="15.75" thickBot="1" x14ac:dyDescent="0.3">
      <c r="A24" s="152" t="s">
        <v>444</v>
      </c>
      <c r="B24" s="157">
        <v>34</v>
      </c>
      <c r="C24" s="154" t="s">
        <v>445</v>
      </c>
      <c r="D24" s="151">
        <f t="shared" si="0"/>
        <v>0.65116799999999997</v>
      </c>
      <c r="E24" s="156">
        <v>4.0697999999999999</v>
      </c>
      <c r="F24" s="41"/>
      <c r="G24" s="60" t="s">
        <v>1898</v>
      </c>
      <c r="H24" s="60" t="s">
        <v>1898</v>
      </c>
      <c r="I24" s="60" t="s">
        <v>1898</v>
      </c>
      <c r="J24" s="60" t="s">
        <v>1898</v>
      </c>
      <c r="K24" s="60" t="s">
        <v>1898</v>
      </c>
      <c r="L24" s="41">
        <v>7624.4999999999991</v>
      </c>
      <c r="M24" s="307"/>
      <c r="N24" s="307"/>
      <c r="O24" s="307"/>
      <c r="P24" s="307"/>
      <c r="Q24" s="307"/>
      <c r="R24" s="307"/>
    </row>
    <row r="25" spans="1:18" ht="15.75" thickBot="1" x14ac:dyDescent="0.3">
      <c r="A25" s="163" t="s">
        <v>446</v>
      </c>
      <c r="B25" s="267">
        <v>35</v>
      </c>
      <c r="C25" s="164" t="s">
        <v>447</v>
      </c>
      <c r="D25" s="268">
        <f t="shared" si="0"/>
        <v>0.67032000000000014</v>
      </c>
      <c r="E25" s="269">
        <v>4.1895000000000007</v>
      </c>
      <c r="F25" s="270"/>
      <c r="G25" s="60" t="s">
        <v>1898</v>
      </c>
      <c r="H25" s="60" t="s">
        <v>1898</v>
      </c>
      <c r="I25" s="60" t="s">
        <v>1898</v>
      </c>
      <c r="J25" s="60" t="s">
        <v>1898</v>
      </c>
      <c r="K25" s="60" t="s">
        <v>1898</v>
      </c>
      <c r="L25" s="270">
        <v>7848.7499999999991</v>
      </c>
      <c r="M25" s="307"/>
      <c r="N25" s="307"/>
      <c r="O25" s="307"/>
      <c r="P25" s="307"/>
      <c r="Q25" s="307"/>
      <c r="R25" s="307"/>
    </row>
    <row r="26" spans="1:18" ht="15.75" thickBot="1" x14ac:dyDescent="0.3">
      <c r="A26" s="273" t="s">
        <v>448</v>
      </c>
      <c r="B26" s="274">
        <v>36</v>
      </c>
      <c r="C26" s="275" t="s">
        <v>449</v>
      </c>
      <c r="D26" s="299">
        <f t="shared" si="0"/>
        <v>0.68564160000000007</v>
      </c>
      <c r="E26" s="300">
        <v>4.2852600000000001</v>
      </c>
      <c r="F26" s="276"/>
      <c r="G26" s="60" t="s">
        <v>1898</v>
      </c>
      <c r="H26" s="60" t="s">
        <v>1898</v>
      </c>
      <c r="I26" s="60" t="s">
        <v>1898</v>
      </c>
      <c r="J26" s="60" t="s">
        <v>1898</v>
      </c>
      <c r="K26" s="277">
        <v>7865.9999999999991</v>
      </c>
      <c r="L26" s="301">
        <v>8072.9999999999991</v>
      </c>
      <c r="M26" s="307"/>
      <c r="N26" s="307"/>
      <c r="O26" s="307"/>
      <c r="P26" s="307"/>
      <c r="Q26" s="307"/>
      <c r="R26" s="307"/>
    </row>
    <row r="27" spans="1:18" ht="15.75" thickBot="1" x14ac:dyDescent="0.3">
      <c r="A27" s="148" t="s">
        <v>450</v>
      </c>
      <c r="B27" s="149">
        <v>37</v>
      </c>
      <c r="C27" s="150" t="s">
        <v>451</v>
      </c>
      <c r="D27" s="151">
        <f t="shared" si="0"/>
        <v>0.70862400000000014</v>
      </c>
      <c r="E27" s="151">
        <v>4.4289000000000005</v>
      </c>
      <c r="F27" s="60"/>
      <c r="G27" s="60" t="s">
        <v>1898</v>
      </c>
      <c r="H27" s="60" t="s">
        <v>1898</v>
      </c>
      <c r="I27" s="60" t="s">
        <v>1898</v>
      </c>
      <c r="J27" s="60" t="s">
        <v>1898</v>
      </c>
      <c r="K27" s="60">
        <v>8084.4999999999991</v>
      </c>
      <c r="L27" s="60">
        <v>8297.25</v>
      </c>
      <c r="M27" s="307"/>
      <c r="N27" s="307"/>
      <c r="O27" s="307"/>
      <c r="P27" s="307"/>
      <c r="Q27" s="307"/>
      <c r="R27" s="307"/>
    </row>
    <row r="28" spans="1:18" ht="15.75" thickBot="1" x14ac:dyDescent="0.3">
      <c r="A28" s="152" t="s">
        <v>452</v>
      </c>
      <c r="B28" s="157">
        <v>38</v>
      </c>
      <c r="C28" s="154" t="s">
        <v>453</v>
      </c>
      <c r="D28" s="151">
        <f t="shared" si="0"/>
        <v>0.72777600000000009</v>
      </c>
      <c r="E28" s="156">
        <v>4.5486000000000004</v>
      </c>
      <c r="F28" s="41"/>
      <c r="G28" s="60" t="s">
        <v>1898</v>
      </c>
      <c r="H28" s="60" t="s">
        <v>1898</v>
      </c>
      <c r="I28" s="60" t="s">
        <v>1898</v>
      </c>
      <c r="J28" s="60" t="s">
        <v>1898</v>
      </c>
      <c r="K28" s="41">
        <v>8303</v>
      </c>
      <c r="L28" s="41">
        <v>8521.5</v>
      </c>
      <c r="M28" s="307"/>
      <c r="N28" s="307"/>
      <c r="O28" s="307"/>
      <c r="P28" s="307"/>
      <c r="Q28" s="307"/>
      <c r="R28" s="307"/>
    </row>
    <row r="29" spans="1:18" ht="15.75" thickBot="1" x14ac:dyDescent="0.3">
      <c r="A29" s="152" t="s">
        <v>454</v>
      </c>
      <c r="B29" s="153">
        <v>39</v>
      </c>
      <c r="C29" s="154" t="s">
        <v>455</v>
      </c>
      <c r="D29" s="151">
        <f t="shared" si="0"/>
        <v>0.74692800000000004</v>
      </c>
      <c r="E29" s="156">
        <v>4.6683000000000003</v>
      </c>
      <c r="F29" s="41"/>
      <c r="G29" s="60" t="s">
        <v>1898</v>
      </c>
      <c r="H29" s="60" t="s">
        <v>1898</v>
      </c>
      <c r="I29" s="60" t="s">
        <v>1898</v>
      </c>
      <c r="J29" s="60" t="s">
        <v>1898</v>
      </c>
      <c r="K29" s="41">
        <v>8521.5</v>
      </c>
      <c r="L29" s="41">
        <v>8745.75</v>
      </c>
      <c r="M29" s="307"/>
      <c r="N29" s="307"/>
      <c r="O29" s="307"/>
      <c r="P29" s="307"/>
      <c r="Q29" s="307"/>
      <c r="R29" s="307"/>
    </row>
    <row r="30" spans="1:18" ht="15.75" thickBot="1" x14ac:dyDescent="0.3">
      <c r="A30" s="152" t="s">
        <v>456</v>
      </c>
      <c r="B30" s="157">
        <v>40</v>
      </c>
      <c r="C30" s="154" t="s">
        <v>457</v>
      </c>
      <c r="D30" s="151">
        <f t="shared" si="0"/>
        <v>0.76608000000000009</v>
      </c>
      <c r="E30" s="156">
        <v>4.7880000000000003</v>
      </c>
      <c r="F30" s="41"/>
      <c r="G30" s="60" t="s">
        <v>1898</v>
      </c>
      <c r="H30" s="60" t="s">
        <v>1898</v>
      </c>
      <c r="I30" s="60" t="s">
        <v>1898</v>
      </c>
      <c r="J30" s="60" t="s">
        <v>1898</v>
      </c>
      <c r="K30" s="41">
        <v>8740</v>
      </c>
      <c r="L30" s="41">
        <v>8970</v>
      </c>
      <c r="M30" s="307"/>
      <c r="N30" s="307"/>
      <c r="O30" s="307"/>
      <c r="P30" s="307"/>
      <c r="Q30" s="307"/>
      <c r="R30" s="307"/>
    </row>
    <row r="31" spans="1:18" ht="15.75" thickBot="1" x14ac:dyDescent="0.3">
      <c r="A31" s="163" t="s">
        <v>458</v>
      </c>
      <c r="B31" s="267">
        <v>41</v>
      </c>
      <c r="C31" s="164" t="s">
        <v>459</v>
      </c>
      <c r="D31" s="268">
        <f t="shared" si="0"/>
        <v>0.78523200000000004</v>
      </c>
      <c r="E31" s="269">
        <v>4.9077000000000002</v>
      </c>
      <c r="F31" s="270"/>
      <c r="G31" s="60" t="s">
        <v>1898</v>
      </c>
      <c r="H31" s="60" t="s">
        <v>1898</v>
      </c>
      <c r="I31" s="60" t="s">
        <v>1898</v>
      </c>
      <c r="J31" s="60" t="s">
        <v>1898</v>
      </c>
      <c r="K31" s="270">
        <v>8958.5</v>
      </c>
      <c r="L31" s="270">
        <v>9194.25</v>
      </c>
      <c r="M31" s="307"/>
      <c r="N31" s="307"/>
      <c r="O31" s="307"/>
      <c r="P31" s="307"/>
      <c r="Q31" s="307"/>
      <c r="R31" s="307"/>
    </row>
    <row r="32" spans="1:18" ht="15.75" thickBot="1" x14ac:dyDescent="0.3">
      <c r="A32" s="273" t="s">
        <v>460</v>
      </c>
      <c r="B32" s="274">
        <v>42</v>
      </c>
      <c r="C32" s="275" t="s">
        <v>461</v>
      </c>
      <c r="D32" s="299">
        <f t="shared" si="0"/>
        <v>0.80055359999999998</v>
      </c>
      <c r="E32" s="300">
        <v>5.0034599999999996</v>
      </c>
      <c r="F32" s="276"/>
      <c r="G32" s="60" t="s">
        <v>1898</v>
      </c>
      <c r="H32" s="60" t="s">
        <v>1898</v>
      </c>
      <c r="I32" s="60" t="s">
        <v>1898</v>
      </c>
      <c r="J32" s="60" t="s">
        <v>1898</v>
      </c>
      <c r="K32" s="276">
        <v>9177</v>
      </c>
      <c r="L32" s="277">
        <v>9418.5</v>
      </c>
      <c r="M32" s="307"/>
      <c r="N32" s="307"/>
      <c r="O32" s="307"/>
      <c r="P32" s="307"/>
      <c r="Q32" s="307"/>
      <c r="R32" s="307"/>
    </row>
    <row r="33" spans="1:18" ht="15.75" thickBot="1" x14ac:dyDescent="0.3">
      <c r="A33" s="148" t="s">
        <v>462</v>
      </c>
      <c r="B33" s="149">
        <v>43</v>
      </c>
      <c r="C33" s="150" t="s">
        <v>463</v>
      </c>
      <c r="D33" s="151">
        <f t="shared" si="0"/>
        <v>0.82353600000000005</v>
      </c>
      <c r="E33" s="151">
        <v>5.1471</v>
      </c>
      <c r="F33" s="60"/>
      <c r="G33" s="60" t="s">
        <v>1898</v>
      </c>
      <c r="H33" s="60" t="s">
        <v>1898</v>
      </c>
      <c r="I33" s="60">
        <v>8999.9</v>
      </c>
      <c r="J33" s="60">
        <v>9148.25</v>
      </c>
      <c r="K33" s="272">
        <v>9494.4</v>
      </c>
      <c r="L33" s="272">
        <v>9840.5499999999993</v>
      </c>
      <c r="M33" s="307"/>
      <c r="N33" s="307"/>
      <c r="O33" s="307"/>
      <c r="P33" s="307"/>
      <c r="Q33" s="307"/>
      <c r="R33" s="307"/>
    </row>
    <row r="34" spans="1:18" ht="15.75" thickBot="1" x14ac:dyDescent="0.3">
      <c r="A34" s="152" t="s">
        <v>464</v>
      </c>
      <c r="B34" s="157">
        <v>44</v>
      </c>
      <c r="C34" s="154" t="s">
        <v>465</v>
      </c>
      <c r="D34" s="151">
        <f t="shared" si="0"/>
        <v>0.8426880000000001</v>
      </c>
      <c r="E34" s="156">
        <v>5.2668000000000008</v>
      </c>
      <c r="F34" s="41"/>
      <c r="G34" s="60" t="s">
        <v>1898</v>
      </c>
      <c r="H34" s="60" t="s">
        <v>1898</v>
      </c>
      <c r="I34" s="41">
        <v>9209.1999999999989</v>
      </c>
      <c r="J34" s="41">
        <v>9361</v>
      </c>
      <c r="K34" s="167">
        <v>9715.1999999999989</v>
      </c>
      <c r="L34" s="167">
        <v>10069.4</v>
      </c>
      <c r="M34" s="307"/>
      <c r="N34" s="307"/>
      <c r="O34" s="307"/>
      <c r="P34" s="307"/>
      <c r="Q34" s="307"/>
      <c r="R34" s="307"/>
    </row>
    <row r="35" spans="1:18" ht="15.75" thickBot="1" x14ac:dyDescent="0.3">
      <c r="A35" s="152" t="s">
        <v>466</v>
      </c>
      <c r="B35" s="153">
        <v>45</v>
      </c>
      <c r="C35" s="154" t="s">
        <v>467</v>
      </c>
      <c r="D35" s="151">
        <f t="shared" si="0"/>
        <v>0.86183999999999994</v>
      </c>
      <c r="E35" s="156">
        <v>5.3864999999999998</v>
      </c>
      <c r="F35" s="41"/>
      <c r="G35" s="60" t="s">
        <v>1898</v>
      </c>
      <c r="H35" s="60" t="s">
        <v>1898</v>
      </c>
      <c r="I35" s="41">
        <v>9418.5</v>
      </c>
      <c r="J35" s="41">
        <v>9573.75</v>
      </c>
      <c r="K35" s="167">
        <v>9936</v>
      </c>
      <c r="L35" s="167">
        <v>10298.25</v>
      </c>
      <c r="M35" s="307"/>
      <c r="N35" s="307"/>
      <c r="O35" s="307"/>
      <c r="P35" s="307"/>
      <c r="Q35" s="307"/>
      <c r="R35" s="307"/>
    </row>
    <row r="36" spans="1:18" ht="15.75" thickBot="1" x14ac:dyDescent="0.3">
      <c r="A36" s="152" t="s">
        <v>468</v>
      </c>
      <c r="B36" s="157">
        <v>46</v>
      </c>
      <c r="C36" s="154" t="s">
        <v>469</v>
      </c>
      <c r="D36" s="151">
        <f t="shared" si="0"/>
        <v>0.880992</v>
      </c>
      <c r="E36" s="156">
        <v>5.5061999999999998</v>
      </c>
      <c r="F36" s="41"/>
      <c r="G36" s="60" t="s">
        <v>1898</v>
      </c>
      <c r="H36" s="60" t="s">
        <v>1898</v>
      </c>
      <c r="I36" s="41">
        <v>9627.7999999999993</v>
      </c>
      <c r="J36" s="41">
        <v>9786.5</v>
      </c>
      <c r="K36" s="167">
        <v>10156.799999999999</v>
      </c>
      <c r="L36" s="167">
        <v>10527.099999999999</v>
      </c>
      <c r="M36" s="307"/>
      <c r="N36" s="307"/>
      <c r="O36" s="307"/>
      <c r="P36" s="307"/>
      <c r="Q36" s="307"/>
      <c r="R36" s="307"/>
    </row>
    <row r="37" spans="1:18" ht="15.75" thickBot="1" x14ac:dyDescent="0.3">
      <c r="A37" s="163" t="s">
        <v>470</v>
      </c>
      <c r="B37" s="267">
        <v>47</v>
      </c>
      <c r="C37" s="164" t="s">
        <v>471</v>
      </c>
      <c r="D37" s="268">
        <f t="shared" si="0"/>
        <v>0.90014400000000006</v>
      </c>
      <c r="E37" s="269">
        <v>5.6259000000000006</v>
      </c>
      <c r="F37" s="270"/>
      <c r="G37" s="60" t="s">
        <v>1898</v>
      </c>
      <c r="H37" s="60" t="s">
        <v>1898</v>
      </c>
      <c r="I37" s="270">
        <v>9837.0999999999985</v>
      </c>
      <c r="J37" s="270">
        <v>9999.25</v>
      </c>
      <c r="K37" s="278">
        <v>10377.599999999999</v>
      </c>
      <c r="L37" s="278">
        <v>10755.949999999999</v>
      </c>
      <c r="M37" s="307"/>
      <c r="N37" s="307"/>
      <c r="O37" s="307"/>
      <c r="P37" s="307"/>
      <c r="Q37" s="307"/>
      <c r="R37" s="307"/>
    </row>
    <row r="38" spans="1:18" ht="15.75" thickBot="1" x14ac:dyDescent="0.3">
      <c r="A38" s="273" t="s">
        <v>472</v>
      </c>
      <c r="B38" s="274">
        <v>48</v>
      </c>
      <c r="C38" s="275" t="s">
        <v>473</v>
      </c>
      <c r="D38" s="299">
        <f t="shared" si="0"/>
        <v>0.9154656000000001</v>
      </c>
      <c r="E38" s="300">
        <v>5.7216600000000009</v>
      </c>
      <c r="F38" s="276"/>
      <c r="G38" s="60" t="s">
        <v>1898</v>
      </c>
      <c r="H38" s="60" t="s">
        <v>1898</v>
      </c>
      <c r="I38" s="277">
        <v>10046.4</v>
      </c>
      <c r="J38" s="302">
        <v>10212</v>
      </c>
      <c r="K38" s="280">
        <v>10598.4</v>
      </c>
      <c r="L38" s="289">
        <v>10984.8</v>
      </c>
      <c r="M38" s="307"/>
      <c r="N38" s="307"/>
      <c r="O38" s="307"/>
      <c r="P38" s="307"/>
      <c r="Q38" s="307"/>
      <c r="R38" s="307"/>
    </row>
    <row r="39" spans="1:18" ht="15.75" thickBot="1" x14ac:dyDescent="0.3">
      <c r="A39" s="148" t="s">
        <v>474</v>
      </c>
      <c r="B39" s="149">
        <v>49</v>
      </c>
      <c r="C39" s="150" t="s">
        <v>475</v>
      </c>
      <c r="D39" s="151">
        <f t="shared" si="0"/>
        <v>0.93844800000000006</v>
      </c>
      <c r="E39" s="151">
        <v>5.8653000000000004</v>
      </c>
      <c r="F39" s="60"/>
      <c r="G39" s="60" t="s">
        <v>1898</v>
      </c>
      <c r="H39" s="60">
        <v>10143</v>
      </c>
      <c r="I39" s="60">
        <v>10255.699999999999</v>
      </c>
      <c r="J39" s="272">
        <v>10819.199999999999</v>
      </c>
      <c r="K39" s="272">
        <v>11213.65</v>
      </c>
      <c r="L39" s="272">
        <v>11551.75</v>
      </c>
      <c r="M39" s="307"/>
      <c r="N39" s="307"/>
      <c r="O39" s="307"/>
      <c r="P39" s="307"/>
      <c r="Q39" s="307"/>
      <c r="R39" s="307"/>
    </row>
    <row r="40" spans="1:18" ht="15.75" thickBot="1" x14ac:dyDescent="0.3">
      <c r="A40" s="152" t="s">
        <v>476</v>
      </c>
      <c r="B40" s="157">
        <v>50</v>
      </c>
      <c r="C40" s="154" t="s">
        <v>477</v>
      </c>
      <c r="D40" s="151">
        <f t="shared" si="0"/>
        <v>0.95760000000000012</v>
      </c>
      <c r="E40" s="156">
        <v>5.9850000000000003</v>
      </c>
      <c r="F40" s="41"/>
      <c r="G40" s="60" t="s">
        <v>1898</v>
      </c>
      <c r="H40" s="60">
        <v>10350</v>
      </c>
      <c r="I40" s="41">
        <v>10465</v>
      </c>
      <c r="J40" s="167">
        <v>11040</v>
      </c>
      <c r="K40" s="167">
        <v>11442.5</v>
      </c>
      <c r="L40" s="167">
        <v>11787.499999999998</v>
      </c>
      <c r="M40" s="307"/>
      <c r="N40" s="307"/>
      <c r="O40" s="307"/>
      <c r="P40" s="307"/>
      <c r="Q40" s="307"/>
      <c r="R40" s="307"/>
    </row>
    <row r="41" spans="1:18" ht="15.75" thickBot="1" x14ac:dyDescent="0.3">
      <c r="A41" s="152" t="s">
        <v>478</v>
      </c>
      <c r="B41" s="153">
        <v>51</v>
      </c>
      <c r="C41" s="154" t="s">
        <v>479</v>
      </c>
      <c r="D41" s="151">
        <f t="shared" si="0"/>
        <v>0.97675200000000006</v>
      </c>
      <c r="E41" s="156">
        <v>6.1047000000000002</v>
      </c>
      <c r="F41" s="41"/>
      <c r="G41" s="60" t="s">
        <v>1898</v>
      </c>
      <c r="H41" s="60">
        <v>10557</v>
      </c>
      <c r="I41" s="41">
        <v>10674.3</v>
      </c>
      <c r="J41" s="167">
        <v>11260.8</v>
      </c>
      <c r="K41" s="167">
        <v>11671.349999999999</v>
      </c>
      <c r="L41" s="167">
        <v>12023.249999999998</v>
      </c>
      <c r="M41" s="307"/>
      <c r="N41" s="307"/>
      <c r="O41" s="307"/>
      <c r="P41" s="307"/>
      <c r="Q41" s="307"/>
      <c r="R41" s="307"/>
    </row>
    <row r="42" spans="1:18" ht="15.75" thickBot="1" x14ac:dyDescent="0.3">
      <c r="A42" s="152" t="s">
        <v>480</v>
      </c>
      <c r="B42" s="157">
        <v>52</v>
      </c>
      <c r="C42" s="154" t="s">
        <v>481</v>
      </c>
      <c r="D42" s="151">
        <f t="shared" si="0"/>
        <v>0.99590400000000001</v>
      </c>
      <c r="E42" s="156">
        <v>6.2244000000000002</v>
      </c>
      <c r="F42" s="41"/>
      <c r="G42" s="60" t="s">
        <v>1898</v>
      </c>
      <c r="H42" s="60">
        <v>10764</v>
      </c>
      <c r="I42" s="41">
        <v>10883.599999999999</v>
      </c>
      <c r="J42" s="167">
        <v>11481.599999999999</v>
      </c>
      <c r="K42" s="167">
        <v>11900.199999999999</v>
      </c>
      <c r="L42" s="167">
        <v>12258.999999999998</v>
      </c>
      <c r="M42" s="307"/>
      <c r="N42" s="307"/>
      <c r="O42" s="307"/>
      <c r="P42" s="307"/>
      <c r="Q42" s="307"/>
      <c r="R42" s="307"/>
    </row>
    <row r="43" spans="1:18" ht="15.75" thickBot="1" x14ac:dyDescent="0.3">
      <c r="A43" s="163" t="s">
        <v>482</v>
      </c>
      <c r="B43" s="267">
        <v>53</v>
      </c>
      <c r="C43" s="164" t="s">
        <v>483</v>
      </c>
      <c r="D43" s="268">
        <f t="shared" si="0"/>
        <v>1.015056</v>
      </c>
      <c r="E43" s="269">
        <v>6.3441000000000001</v>
      </c>
      <c r="F43" s="270"/>
      <c r="G43" s="60" t="s">
        <v>1898</v>
      </c>
      <c r="H43" s="271">
        <v>10971</v>
      </c>
      <c r="I43" s="270">
        <v>11092.9</v>
      </c>
      <c r="J43" s="278">
        <v>11702.4</v>
      </c>
      <c r="K43" s="278">
        <v>12129.05</v>
      </c>
      <c r="L43" s="278">
        <v>12494.749999999998</v>
      </c>
      <c r="M43" s="307"/>
      <c r="N43" s="307"/>
      <c r="O43" s="307"/>
      <c r="P43" s="307"/>
      <c r="Q43" s="307"/>
      <c r="R43" s="307"/>
    </row>
    <row r="44" spans="1:18" ht="15.75" thickBot="1" x14ac:dyDescent="0.3">
      <c r="A44" s="273" t="s">
        <v>484</v>
      </c>
      <c r="B44" s="274">
        <v>54</v>
      </c>
      <c r="C44" s="275" t="s">
        <v>485</v>
      </c>
      <c r="D44" s="299">
        <f t="shared" si="0"/>
        <v>1.0303776</v>
      </c>
      <c r="E44" s="300">
        <v>6.4398600000000004</v>
      </c>
      <c r="F44" s="276"/>
      <c r="G44" s="60" t="s">
        <v>1898</v>
      </c>
      <c r="H44" s="276">
        <v>11178</v>
      </c>
      <c r="I44" s="277">
        <v>11302.199999999999</v>
      </c>
      <c r="J44" s="303">
        <v>11923.199999999999</v>
      </c>
      <c r="K44" s="279">
        <v>12357.9</v>
      </c>
      <c r="L44" s="280">
        <v>12730.499999999998</v>
      </c>
      <c r="M44" s="307"/>
      <c r="N44" s="307"/>
      <c r="O44" s="307"/>
      <c r="P44" s="307"/>
      <c r="Q44" s="307"/>
      <c r="R44" s="307"/>
    </row>
    <row r="45" spans="1:18" ht="15.75" thickBot="1" x14ac:dyDescent="0.3">
      <c r="A45" s="148" t="s">
        <v>486</v>
      </c>
      <c r="B45" s="149">
        <v>55</v>
      </c>
      <c r="C45" s="150" t="s">
        <v>487</v>
      </c>
      <c r="D45" s="151">
        <f t="shared" si="0"/>
        <v>1.0533600000000001</v>
      </c>
      <c r="E45" s="151">
        <v>6.5835000000000008</v>
      </c>
      <c r="F45" s="60"/>
      <c r="G45" s="60">
        <v>11068.75</v>
      </c>
      <c r="H45" s="60">
        <v>11385</v>
      </c>
      <c r="I45" s="272">
        <v>12143.999999999998</v>
      </c>
      <c r="J45" s="272">
        <v>12586.749999999998</v>
      </c>
      <c r="K45" s="272">
        <v>12966.249999999998</v>
      </c>
      <c r="L45" s="272">
        <v>12763.849999999999</v>
      </c>
      <c r="M45" s="307"/>
      <c r="N45" s="307"/>
      <c r="O45" s="307"/>
      <c r="P45" s="307"/>
      <c r="Q45" s="307"/>
      <c r="R45" s="307"/>
    </row>
    <row r="46" spans="1:18" ht="15.75" thickBot="1" x14ac:dyDescent="0.3">
      <c r="A46" s="152" t="s">
        <v>488</v>
      </c>
      <c r="B46" s="157">
        <v>56</v>
      </c>
      <c r="C46" s="154" t="s">
        <v>489</v>
      </c>
      <c r="D46" s="151">
        <f t="shared" si="0"/>
        <v>1.0725119999999999</v>
      </c>
      <c r="E46" s="156">
        <v>6.7031999999999998</v>
      </c>
      <c r="F46" s="41"/>
      <c r="G46" s="60">
        <v>11270</v>
      </c>
      <c r="H46" s="60">
        <v>11592</v>
      </c>
      <c r="I46" s="167">
        <v>12364.8</v>
      </c>
      <c r="J46" s="167">
        <v>12815.599999999999</v>
      </c>
      <c r="K46" s="167">
        <v>13201.999999999998</v>
      </c>
      <c r="L46" s="167">
        <v>12777.65</v>
      </c>
      <c r="M46" s="307"/>
      <c r="N46" s="307"/>
      <c r="O46" s="307"/>
      <c r="P46" s="307"/>
      <c r="Q46" s="307"/>
      <c r="R46" s="307"/>
    </row>
    <row r="47" spans="1:18" ht="15.75" thickBot="1" x14ac:dyDescent="0.3">
      <c r="A47" s="152" t="s">
        <v>490</v>
      </c>
      <c r="B47" s="153">
        <v>57</v>
      </c>
      <c r="C47" s="154" t="s">
        <v>491</v>
      </c>
      <c r="D47" s="151">
        <f t="shared" si="0"/>
        <v>1.0916640000000002</v>
      </c>
      <c r="E47" s="156">
        <v>6.8229000000000006</v>
      </c>
      <c r="F47" s="41"/>
      <c r="G47" s="60">
        <v>11471.25</v>
      </c>
      <c r="H47" s="60">
        <v>11798.999999999998</v>
      </c>
      <c r="I47" s="167">
        <v>12585.599999999999</v>
      </c>
      <c r="J47" s="167">
        <v>13044.449999999999</v>
      </c>
      <c r="K47" s="167">
        <v>13437.749999999998</v>
      </c>
      <c r="L47" s="167">
        <v>13051.349999999999</v>
      </c>
      <c r="M47" s="307"/>
      <c r="N47" s="307"/>
      <c r="O47" s="307"/>
      <c r="P47" s="307"/>
      <c r="Q47" s="307"/>
      <c r="R47" s="307"/>
    </row>
    <row r="48" spans="1:18" ht="15.75" thickBot="1" x14ac:dyDescent="0.3">
      <c r="A48" s="152" t="s">
        <v>492</v>
      </c>
      <c r="B48" s="157">
        <v>58</v>
      </c>
      <c r="C48" s="154" t="s">
        <v>493</v>
      </c>
      <c r="D48" s="151">
        <f t="shared" si="0"/>
        <v>1.110816</v>
      </c>
      <c r="E48" s="156">
        <v>6.9426000000000005</v>
      </c>
      <c r="F48" s="41"/>
      <c r="G48" s="60">
        <v>11672.5</v>
      </c>
      <c r="H48" s="60">
        <v>12005.999999999998</v>
      </c>
      <c r="I48" s="167">
        <v>12806.4</v>
      </c>
      <c r="J48" s="167">
        <v>13273.3</v>
      </c>
      <c r="K48" s="167">
        <v>13673.499999999998</v>
      </c>
      <c r="L48" s="167">
        <v>13281.349999999999</v>
      </c>
      <c r="M48" s="307"/>
      <c r="N48" s="307"/>
      <c r="O48" s="307"/>
      <c r="P48" s="307"/>
      <c r="Q48" s="307"/>
      <c r="R48" s="307"/>
    </row>
    <row r="49" spans="1:18" ht="15.75" thickBot="1" x14ac:dyDescent="0.3">
      <c r="A49" s="152" t="s">
        <v>494</v>
      </c>
      <c r="B49" s="153">
        <v>59</v>
      </c>
      <c r="C49" s="154" t="s">
        <v>495</v>
      </c>
      <c r="D49" s="151">
        <f t="shared" si="0"/>
        <v>1.1299680000000001</v>
      </c>
      <c r="E49" s="156">
        <v>7.0623000000000005</v>
      </c>
      <c r="F49" s="41"/>
      <c r="G49" s="60">
        <v>11873.749999999998</v>
      </c>
      <c r="H49" s="60">
        <v>12212.999999999998</v>
      </c>
      <c r="I49" s="167">
        <v>13027.199999999999</v>
      </c>
      <c r="J49" s="167">
        <v>13502.15</v>
      </c>
      <c r="K49" s="167">
        <v>13909.249999999998</v>
      </c>
      <c r="L49" s="167">
        <v>13510.199999999999</v>
      </c>
      <c r="M49" s="307"/>
      <c r="N49" s="307"/>
      <c r="O49" s="307"/>
      <c r="P49" s="307"/>
      <c r="Q49" s="307"/>
      <c r="R49" s="307"/>
    </row>
    <row r="50" spans="1:18" ht="15.75" thickBot="1" x14ac:dyDescent="0.3">
      <c r="A50" s="165" t="s">
        <v>496</v>
      </c>
      <c r="B50" s="157">
        <v>60</v>
      </c>
      <c r="C50" s="166" t="s">
        <v>497</v>
      </c>
      <c r="D50" s="151">
        <f t="shared" si="0"/>
        <v>1.1452896000000001</v>
      </c>
      <c r="E50" s="156">
        <v>7.1580600000000008</v>
      </c>
      <c r="F50" s="41"/>
      <c r="G50" s="60">
        <v>12074.999999999998</v>
      </c>
      <c r="H50" s="60">
        <v>12419.999999999998</v>
      </c>
      <c r="I50" s="167">
        <v>13247.999999999998</v>
      </c>
      <c r="J50" s="167">
        <v>13730.999999999998</v>
      </c>
      <c r="K50" s="167">
        <v>14144.999999999998</v>
      </c>
      <c r="L50" s="167">
        <v>14268.05</v>
      </c>
      <c r="M50" s="307"/>
      <c r="N50" s="307"/>
      <c r="O50" s="307"/>
      <c r="P50" s="307"/>
      <c r="Q50" s="307"/>
      <c r="R50" s="307"/>
    </row>
    <row r="51" spans="1:18" ht="15.75" thickBot="1" x14ac:dyDescent="0.3">
      <c r="A51" s="160" t="s">
        <v>498</v>
      </c>
      <c r="B51" s="153">
        <v>61</v>
      </c>
      <c r="C51" s="161" t="s">
        <v>499</v>
      </c>
      <c r="D51" s="151">
        <f t="shared" si="0"/>
        <v>1.168272</v>
      </c>
      <c r="E51" s="156">
        <v>7.3017000000000003</v>
      </c>
      <c r="F51" s="41"/>
      <c r="G51" s="60">
        <v>12276.249999999998</v>
      </c>
      <c r="H51" s="41">
        <v>13468.8</v>
      </c>
      <c r="I51" s="167">
        <v>13959.849999999999</v>
      </c>
      <c r="J51" s="167">
        <v>14380.749999999998</v>
      </c>
      <c r="K51" s="167">
        <v>14163.4</v>
      </c>
      <c r="L51" s="167">
        <v>14553.249999999998</v>
      </c>
      <c r="M51" s="307"/>
      <c r="N51" s="307"/>
      <c r="O51" s="307"/>
      <c r="P51" s="307"/>
      <c r="Q51" s="307"/>
      <c r="R51" s="307"/>
    </row>
    <row r="52" spans="1:18" ht="15.75" thickBot="1" x14ac:dyDescent="0.3">
      <c r="A52" s="152" t="s">
        <v>500</v>
      </c>
      <c r="B52" s="157">
        <v>62</v>
      </c>
      <c r="C52" s="154" t="s">
        <v>501</v>
      </c>
      <c r="D52" s="151">
        <f t="shared" si="0"/>
        <v>1.187424</v>
      </c>
      <c r="E52" s="156">
        <v>7.4214000000000002</v>
      </c>
      <c r="F52" s="41"/>
      <c r="G52" s="60">
        <v>12477.499999999998</v>
      </c>
      <c r="H52" s="41">
        <v>13689.599999999999</v>
      </c>
      <c r="I52" s="167">
        <v>14188.699999999999</v>
      </c>
      <c r="J52" s="167">
        <v>14616.499999999998</v>
      </c>
      <c r="K52" s="167">
        <v>14372.699999999999</v>
      </c>
      <c r="L52" s="167">
        <v>14839.599999999999</v>
      </c>
      <c r="M52" s="307"/>
      <c r="N52" s="307"/>
      <c r="O52" s="307"/>
      <c r="P52" s="307"/>
      <c r="Q52" s="307"/>
      <c r="R52" s="307"/>
    </row>
    <row r="53" spans="1:18" ht="15.75" thickBot="1" x14ac:dyDescent="0.3">
      <c r="A53" s="152" t="s">
        <v>502</v>
      </c>
      <c r="B53" s="153">
        <v>63</v>
      </c>
      <c r="C53" s="154" t="s">
        <v>503</v>
      </c>
      <c r="D53" s="151">
        <f t="shared" si="0"/>
        <v>1.2065760000000001</v>
      </c>
      <c r="E53" s="156">
        <v>7.5411000000000001</v>
      </c>
      <c r="F53" s="41"/>
      <c r="G53" s="60">
        <v>12678.749999999998</v>
      </c>
      <c r="H53" s="41">
        <v>13910.4</v>
      </c>
      <c r="I53" s="167">
        <v>14417.55</v>
      </c>
      <c r="J53" s="167">
        <v>14852.249999999998</v>
      </c>
      <c r="K53" s="167">
        <v>14603.849999999999</v>
      </c>
      <c r="L53" s="167">
        <v>14982.199999999999</v>
      </c>
      <c r="M53" s="307"/>
      <c r="N53" s="307"/>
      <c r="O53" s="307"/>
      <c r="P53" s="307"/>
      <c r="Q53" s="307"/>
      <c r="R53" s="307"/>
    </row>
    <row r="54" spans="1:18" ht="15.75" thickBot="1" x14ac:dyDescent="0.3">
      <c r="A54" s="152" t="s">
        <v>504</v>
      </c>
      <c r="B54" s="157">
        <v>64</v>
      </c>
      <c r="C54" s="154" t="s">
        <v>505</v>
      </c>
      <c r="D54" s="151">
        <f t="shared" si="0"/>
        <v>1.2257280000000002</v>
      </c>
      <c r="E54" s="156">
        <v>7.6608000000000009</v>
      </c>
      <c r="F54" s="41"/>
      <c r="G54" s="60">
        <v>12879.999999999998</v>
      </c>
      <c r="H54" s="41">
        <v>14131.199999999999</v>
      </c>
      <c r="I54" s="167">
        <v>14646.4</v>
      </c>
      <c r="J54" s="167">
        <v>15087.999999999998</v>
      </c>
      <c r="K54" s="167">
        <v>14836.15</v>
      </c>
      <c r="L54" s="167">
        <v>15219.099999999999</v>
      </c>
      <c r="M54" s="307"/>
      <c r="N54" s="307"/>
      <c r="O54" s="307"/>
      <c r="P54" s="307"/>
      <c r="Q54" s="307"/>
      <c r="R54" s="307"/>
    </row>
    <row r="55" spans="1:18" ht="15.75" thickBot="1" x14ac:dyDescent="0.3">
      <c r="A55" s="152" t="s">
        <v>506</v>
      </c>
      <c r="B55" s="153">
        <v>65</v>
      </c>
      <c r="C55" s="154" t="s">
        <v>507</v>
      </c>
      <c r="D55" s="151">
        <f t="shared" si="0"/>
        <v>1.24488</v>
      </c>
      <c r="E55" s="156">
        <v>7.7805</v>
      </c>
      <c r="F55" s="41"/>
      <c r="G55" s="60">
        <v>13081.249999999998</v>
      </c>
      <c r="H55" s="41">
        <v>14351.999999999998</v>
      </c>
      <c r="I55" s="167">
        <v>14875.249999999998</v>
      </c>
      <c r="J55" s="167">
        <v>15323.749999999998</v>
      </c>
      <c r="K55" s="167">
        <v>15067.3</v>
      </c>
      <c r="L55" s="167">
        <v>15513.499999999998</v>
      </c>
      <c r="M55" s="307"/>
      <c r="N55" s="307"/>
      <c r="O55" s="307"/>
      <c r="P55" s="307"/>
      <c r="Q55" s="307"/>
      <c r="R55" s="307"/>
    </row>
    <row r="56" spans="1:18" ht="15.75" thickBot="1" x14ac:dyDescent="0.3">
      <c r="A56" s="165" t="s">
        <v>508</v>
      </c>
      <c r="B56" s="157">
        <v>66</v>
      </c>
      <c r="C56" s="166" t="s">
        <v>509</v>
      </c>
      <c r="D56" s="151">
        <f t="shared" si="0"/>
        <v>1.2602016</v>
      </c>
      <c r="E56" s="156">
        <v>7.8762600000000003</v>
      </c>
      <c r="F56" s="41"/>
      <c r="G56" s="60">
        <v>13282.499999999998</v>
      </c>
      <c r="H56" s="41">
        <v>14572.8</v>
      </c>
      <c r="I56" s="167">
        <v>15104.099999999999</v>
      </c>
      <c r="J56" s="167">
        <v>15559.499999999998</v>
      </c>
      <c r="K56" s="167">
        <v>15616.999999999998</v>
      </c>
      <c r="L56" s="167">
        <v>15648.05</v>
      </c>
      <c r="M56" s="307"/>
      <c r="N56" s="307"/>
      <c r="O56" s="307"/>
      <c r="P56" s="307"/>
      <c r="Q56" s="307"/>
      <c r="R56" s="307"/>
    </row>
    <row r="57" spans="1:18" ht="15.75" thickBot="1" x14ac:dyDescent="0.3">
      <c r="A57" s="160" t="s">
        <v>510</v>
      </c>
      <c r="B57" s="153">
        <v>67</v>
      </c>
      <c r="C57" s="161" t="s">
        <v>511</v>
      </c>
      <c r="D57" s="151">
        <f t="shared" si="0"/>
        <v>1.2831840000000001</v>
      </c>
      <c r="E57" s="156">
        <v>8.0198999999999998</v>
      </c>
      <c r="F57" s="41"/>
      <c r="G57" s="41">
        <v>14793.599999999999</v>
      </c>
      <c r="H57" s="41">
        <v>15332.949999999999</v>
      </c>
      <c r="I57" s="167">
        <v>15795.249999999998</v>
      </c>
      <c r="J57" s="167">
        <v>17336.25</v>
      </c>
      <c r="K57" s="167">
        <v>15853.9</v>
      </c>
      <c r="L57" s="167">
        <v>17952.649999999998</v>
      </c>
      <c r="M57" s="307"/>
      <c r="N57" s="307"/>
      <c r="O57" s="307"/>
      <c r="P57" s="307"/>
      <c r="Q57" s="307"/>
      <c r="R57" s="307"/>
    </row>
    <row r="58" spans="1:18" ht="15.75" thickBot="1" x14ac:dyDescent="0.3">
      <c r="A58" s="152" t="s">
        <v>512</v>
      </c>
      <c r="B58" s="157">
        <v>68</v>
      </c>
      <c r="C58" s="154" t="s">
        <v>513</v>
      </c>
      <c r="D58" s="151">
        <f t="shared" si="0"/>
        <v>1.3023359999999999</v>
      </c>
      <c r="E58" s="156">
        <v>8.1395999999999997</v>
      </c>
      <c r="F58" s="41"/>
      <c r="G58" s="41">
        <v>15014.4</v>
      </c>
      <c r="H58" s="41">
        <v>15561.8</v>
      </c>
      <c r="I58" s="167">
        <v>16030.999999999998</v>
      </c>
      <c r="J58" s="167">
        <v>17595</v>
      </c>
      <c r="K58" s="167">
        <v>16078.15</v>
      </c>
      <c r="L58" s="167">
        <v>18220.599999999999</v>
      </c>
      <c r="M58" s="307"/>
      <c r="N58" s="307"/>
      <c r="O58" s="307"/>
      <c r="P58" s="307"/>
      <c r="Q58" s="307"/>
      <c r="R58" s="307"/>
    </row>
    <row r="59" spans="1:18" ht="15.75" thickBot="1" x14ac:dyDescent="0.3">
      <c r="A59" s="152" t="s">
        <v>514</v>
      </c>
      <c r="B59" s="153">
        <v>69</v>
      </c>
      <c r="C59" s="154" t="s">
        <v>515</v>
      </c>
      <c r="D59" s="151">
        <f t="shared" si="0"/>
        <v>1.3214880000000002</v>
      </c>
      <c r="E59" s="156">
        <v>8.2593000000000014</v>
      </c>
      <c r="F59" s="41"/>
      <c r="G59" s="41">
        <v>15235.199999999999</v>
      </c>
      <c r="H59" s="41">
        <v>15790.65</v>
      </c>
      <c r="I59" s="167">
        <v>16266.749999999998</v>
      </c>
      <c r="J59" s="167">
        <v>17853.75</v>
      </c>
      <c r="K59" s="167">
        <v>16326.55</v>
      </c>
      <c r="L59" s="167">
        <v>18488.55</v>
      </c>
      <c r="M59" s="307"/>
      <c r="N59" s="307"/>
      <c r="O59" s="307"/>
      <c r="P59" s="307"/>
      <c r="Q59" s="307"/>
      <c r="R59" s="307"/>
    </row>
    <row r="60" spans="1:18" ht="15.75" thickBot="1" x14ac:dyDescent="0.3">
      <c r="A60" s="152" t="s">
        <v>516</v>
      </c>
      <c r="B60" s="157">
        <v>70</v>
      </c>
      <c r="C60" s="154" t="s">
        <v>517</v>
      </c>
      <c r="D60" s="151">
        <f t="shared" si="0"/>
        <v>1.3406400000000003</v>
      </c>
      <c r="E60" s="156">
        <v>8.3790000000000013</v>
      </c>
      <c r="F60" s="41"/>
      <c r="G60" s="41">
        <v>15455.999999999998</v>
      </c>
      <c r="H60" s="41">
        <v>16019.499999999998</v>
      </c>
      <c r="I60" s="167">
        <v>16502.5</v>
      </c>
      <c r="J60" s="167">
        <v>18112.5</v>
      </c>
      <c r="K60" s="167">
        <v>16563.449999999997</v>
      </c>
      <c r="L60" s="167">
        <v>18756.5</v>
      </c>
      <c r="M60" s="307"/>
      <c r="N60" s="307"/>
      <c r="O60" s="307"/>
      <c r="P60" s="307"/>
      <c r="Q60" s="307"/>
      <c r="R60" s="307"/>
    </row>
    <row r="61" spans="1:18" ht="15.75" thickBot="1" x14ac:dyDescent="0.3">
      <c r="A61" s="152" t="s">
        <v>518</v>
      </c>
      <c r="B61" s="153">
        <v>71</v>
      </c>
      <c r="C61" s="154" t="s">
        <v>519</v>
      </c>
      <c r="D61" s="151">
        <f t="shared" si="0"/>
        <v>1.3597919999999999</v>
      </c>
      <c r="E61" s="156">
        <v>8.4986999999999995</v>
      </c>
      <c r="F61" s="41"/>
      <c r="G61" s="41">
        <v>15676.8</v>
      </c>
      <c r="H61" s="41">
        <v>16248.349999999999</v>
      </c>
      <c r="I61" s="167">
        <v>16738.25</v>
      </c>
      <c r="J61" s="167">
        <v>18371.25</v>
      </c>
      <c r="K61" s="167">
        <v>16800.349999999999</v>
      </c>
      <c r="L61" s="167">
        <v>19024.449999999997</v>
      </c>
      <c r="M61" s="307"/>
      <c r="N61" s="307"/>
      <c r="O61" s="307"/>
      <c r="P61" s="307"/>
      <c r="Q61" s="307"/>
      <c r="R61" s="307"/>
    </row>
    <row r="62" spans="1:18" ht="15.75" thickBot="1" x14ac:dyDescent="0.3">
      <c r="A62" s="165" t="s">
        <v>520</v>
      </c>
      <c r="B62" s="157">
        <v>72</v>
      </c>
      <c r="C62" s="166" t="s">
        <v>521</v>
      </c>
      <c r="D62" s="151">
        <f t="shared" si="0"/>
        <v>1.3751135999999999</v>
      </c>
      <c r="E62" s="156">
        <v>8.5944599999999998</v>
      </c>
      <c r="F62" s="41"/>
      <c r="G62" s="41">
        <v>15897.599999999999</v>
      </c>
      <c r="H62" s="41">
        <v>16477.199999999997</v>
      </c>
      <c r="I62" s="167">
        <v>16974</v>
      </c>
      <c r="J62" s="167">
        <v>18630</v>
      </c>
      <c r="K62" s="167">
        <v>17501.849999999999</v>
      </c>
      <c r="L62" s="167">
        <v>19292.399999999998</v>
      </c>
      <c r="M62" s="307"/>
      <c r="N62" s="307"/>
      <c r="O62" s="307"/>
      <c r="P62" s="307"/>
      <c r="Q62" s="307"/>
      <c r="R62" s="307"/>
    </row>
    <row r="63" spans="1:18" ht="15.75" thickBot="1" x14ac:dyDescent="0.3">
      <c r="A63" s="160" t="s">
        <v>522</v>
      </c>
      <c r="B63" s="153">
        <v>73</v>
      </c>
      <c r="C63" s="161" t="s">
        <v>523</v>
      </c>
      <c r="D63" s="151">
        <f t="shared" si="0"/>
        <v>1.3980960000000002</v>
      </c>
      <c r="E63" s="156">
        <v>8.7381000000000011</v>
      </c>
      <c r="F63" s="41"/>
      <c r="G63" s="41">
        <v>16706.05</v>
      </c>
      <c r="H63" s="43">
        <v>17209.75</v>
      </c>
      <c r="I63" s="167">
        <v>18888.75</v>
      </c>
      <c r="J63" s="167">
        <v>18888.75</v>
      </c>
      <c r="K63" s="167">
        <v>19560.349999999999</v>
      </c>
      <c r="L63" s="60" t="s">
        <v>1898</v>
      </c>
      <c r="M63" s="307"/>
      <c r="N63" s="307"/>
      <c r="O63" s="307"/>
      <c r="P63" s="307"/>
      <c r="Q63" s="307"/>
      <c r="R63" s="307"/>
    </row>
    <row r="64" spans="1:18" ht="15.75" thickBot="1" x14ac:dyDescent="0.3">
      <c r="A64" s="152" t="s">
        <v>524</v>
      </c>
      <c r="B64" s="157">
        <v>74</v>
      </c>
      <c r="C64" s="154" t="s">
        <v>525</v>
      </c>
      <c r="D64" s="151">
        <f t="shared" si="0"/>
        <v>1.4172480000000003</v>
      </c>
      <c r="E64" s="156">
        <v>8.857800000000001</v>
      </c>
      <c r="F64" s="41"/>
      <c r="G64" s="41">
        <v>16934.899999999998</v>
      </c>
      <c r="H64" s="43">
        <v>17445.5</v>
      </c>
      <c r="I64" s="167">
        <v>19147.5</v>
      </c>
      <c r="J64" s="167">
        <v>19147.5</v>
      </c>
      <c r="K64" s="167">
        <v>19828.3</v>
      </c>
      <c r="L64" s="60" t="s">
        <v>1898</v>
      </c>
      <c r="M64" s="307"/>
      <c r="N64" s="307"/>
      <c r="O64" s="307"/>
      <c r="P64" s="307"/>
      <c r="Q64" s="307"/>
      <c r="R64" s="307"/>
    </row>
    <row r="65" spans="1:18" ht="15.75" thickBot="1" x14ac:dyDescent="0.3">
      <c r="A65" s="152" t="s">
        <v>526</v>
      </c>
      <c r="B65" s="153">
        <v>75</v>
      </c>
      <c r="C65" s="154" t="s">
        <v>527</v>
      </c>
      <c r="D65" s="151">
        <f t="shared" si="0"/>
        <v>1.4364000000000001</v>
      </c>
      <c r="E65" s="156">
        <v>8.9775000000000009</v>
      </c>
      <c r="F65" s="41"/>
      <c r="G65" s="41">
        <v>17163.75</v>
      </c>
      <c r="H65" s="43">
        <v>17681.25</v>
      </c>
      <c r="I65" s="167">
        <v>19406.25</v>
      </c>
      <c r="J65" s="167">
        <v>19406.25</v>
      </c>
      <c r="K65" s="167">
        <v>20096.25</v>
      </c>
      <c r="L65" s="60" t="s">
        <v>1898</v>
      </c>
      <c r="M65" s="307"/>
      <c r="N65" s="307"/>
      <c r="O65" s="307"/>
      <c r="P65" s="307"/>
      <c r="Q65" s="307"/>
      <c r="R65" s="307"/>
    </row>
    <row r="66" spans="1:18" ht="15.75" thickBot="1" x14ac:dyDescent="0.3">
      <c r="A66" s="152" t="s">
        <v>528</v>
      </c>
      <c r="B66" s="157">
        <v>76</v>
      </c>
      <c r="C66" s="154" t="s">
        <v>529</v>
      </c>
      <c r="D66" s="151">
        <f t="shared" si="0"/>
        <v>1.4555520000000002</v>
      </c>
      <c r="E66" s="156">
        <v>9.0972000000000008</v>
      </c>
      <c r="F66" s="41"/>
      <c r="G66" s="41">
        <v>17392.599999999999</v>
      </c>
      <c r="H66" s="43">
        <v>17917</v>
      </c>
      <c r="I66" s="167">
        <v>19665</v>
      </c>
      <c r="J66" s="167">
        <v>19665</v>
      </c>
      <c r="K66" s="167">
        <v>20364.199999999997</v>
      </c>
      <c r="L66" s="60" t="s">
        <v>1898</v>
      </c>
      <c r="M66" s="307"/>
      <c r="N66" s="307"/>
      <c r="O66" s="307"/>
      <c r="P66" s="307"/>
      <c r="Q66" s="307"/>
      <c r="R66" s="307"/>
    </row>
    <row r="67" spans="1:18" ht="15.75" thickBot="1" x14ac:dyDescent="0.3">
      <c r="A67" s="152" t="s">
        <v>530</v>
      </c>
      <c r="B67" s="153">
        <v>77</v>
      </c>
      <c r="C67" s="154" t="s">
        <v>531</v>
      </c>
      <c r="D67" s="151">
        <f t="shared" si="0"/>
        <v>1.4747040000000002</v>
      </c>
      <c r="E67" s="156">
        <v>9.2169000000000008</v>
      </c>
      <c r="F67" s="41"/>
      <c r="G67" s="41">
        <v>17621.449999999997</v>
      </c>
      <c r="H67" s="43">
        <v>18152.75</v>
      </c>
      <c r="I67" s="167">
        <v>19923.75</v>
      </c>
      <c r="J67" s="167">
        <v>19923.75</v>
      </c>
      <c r="K67" s="167">
        <v>20632.149999999998</v>
      </c>
      <c r="L67" s="60" t="s">
        <v>1898</v>
      </c>
      <c r="M67" s="307"/>
      <c r="N67" s="307"/>
      <c r="O67" s="307"/>
      <c r="P67" s="307"/>
      <c r="Q67" s="307"/>
      <c r="R67" s="307"/>
    </row>
    <row r="68" spans="1:18" ht="15.75" thickBot="1" x14ac:dyDescent="0.3">
      <c r="A68" s="165" t="s">
        <v>532</v>
      </c>
      <c r="B68" s="157">
        <v>78</v>
      </c>
      <c r="C68" s="166" t="s">
        <v>533</v>
      </c>
      <c r="D68" s="151">
        <f t="shared" si="0"/>
        <v>1.4900256000000003</v>
      </c>
      <c r="E68" s="156">
        <v>9.312660000000001</v>
      </c>
      <c r="F68" s="41"/>
      <c r="G68" s="41">
        <v>17850.3</v>
      </c>
      <c r="H68" s="43">
        <v>18388.5</v>
      </c>
      <c r="I68" s="167">
        <v>20182.5</v>
      </c>
      <c r="J68" s="167">
        <v>20182.5</v>
      </c>
      <c r="K68" s="167">
        <v>20900.099999999999</v>
      </c>
      <c r="L68" s="60" t="s">
        <v>1898</v>
      </c>
      <c r="M68" s="307"/>
      <c r="N68" s="307"/>
      <c r="O68" s="307"/>
      <c r="P68" s="307"/>
      <c r="Q68" s="307"/>
      <c r="R68" s="307"/>
    </row>
    <row r="69" spans="1:18" ht="15.75" thickBot="1" x14ac:dyDescent="0.3">
      <c r="A69" s="160" t="s">
        <v>534</v>
      </c>
      <c r="B69" s="153">
        <v>79</v>
      </c>
      <c r="C69" s="161" t="s">
        <v>535</v>
      </c>
      <c r="D69" s="151">
        <f t="shared" si="0"/>
        <v>1.5130080000000001</v>
      </c>
      <c r="E69" s="156">
        <v>9.4563000000000006</v>
      </c>
      <c r="F69" s="41"/>
      <c r="G69" s="41">
        <v>18624.25</v>
      </c>
      <c r="H69" s="43">
        <v>20441.25</v>
      </c>
      <c r="I69" s="167">
        <v>20804.649999999998</v>
      </c>
      <c r="J69" s="167">
        <v>21168.05</v>
      </c>
      <c r="K69" s="60" t="s">
        <v>1898</v>
      </c>
      <c r="L69" s="60" t="s">
        <v>1898</v>
      </c>
      <c r="M69" s="307"/>
      <c r="N69" s="307"/>
      <c r="O69" s="307"/>
      <c r="P69" s="307"/>
      <c r="Q69" s="307"/>
      <c r="R69" s="307"/>
    </row>
    <row r="70" spans="1:18" ht="15.75" thickBot="1" x14ac:dyDescent="0.3">
      <c r="A70" s="152" t="s">
        <v>536</v>
      </c>
      <c r="B70" s="157">
        <v>80</v>
      </c>
      <c r="C70" s="154" t="s">
        <v>537</v>
      </c>
      <c r="D70" s="151">
        <f t="shared" si="0"/>
        <v>1.5321600000000002</v>
      </c>
      <c r="E70" s="156">
        <v>9.5760000000000005</v>
      </c>
      <c r="F70" s="41"/>
      <c r="G70" s="41">
        <v>18860</v>
      </c>
      <c r="H70" s="43">
        <v>20700</v>
      </c>
      <c r="I70" s="167">
        <v>21068</v>
      </c>
      <c r="J70" s="167">
        <v>21436</v>
      </c>
      <c r="K70" s="60" t="s">
        <v>1898</v>
      </c>
      <c r="L70" s="60" t="s">
        <v>1898</v>
      </c>
      <c r="M70" s="307"/>
      <c r="N70" s="307"/>
      <c r="O70" s="307"/>
      <c r="P70" s="307"/>
      <c r="Q70" s="307"/>
      <c r="R70" s="307"/>
    </row>
    <row r="71" spans="1:18" ht="15.75" thickBot="1" x14ac:dyDescent="0.3">
      <c r="A71" s="152" t="s">
        <v>538</v>
      </c>
      <c r="B71" s="153">
        <v>81</v>
      </c>
      <c r="C71" s="154" t="s">
        <v>539</v>
      </c>
      <c r="D71" s="151">
        <f t="shared" si="0"/>
        <v>1.551312</v>
      </c>
      <c r="E71" s="156">
        <v>9.6957000000000004</v>
      </c>
      <c r="F71" s="41"/>
      <c r="G71" s="41">
        <v>19095.75</v>
      </c>
      <c r="H71" s="43">
        <v>20958.75</v>
      </c>
      <c r="I71" s="167">
        <v>21331.35</v>
      </c>
      <c r="J71" s="167">
        <v>21703.949999999997</v>
      </c>
      <c r="K71" s="60" t="s">
        <v>1898</v>
      </c>
      <c r="L71" s="60" t="s">
        <v>1898</v>
      </c>
      <c r="M71" s="307"/>
      <c r="N71" s="307"/>
      <c r="O71" s="307"/>
      <c r="P71" s="307"/>
      <c r="Q71" s="307"/>
      <c r="R71" s="307"/>
    </row>
    <row r="72" spans="1:18" ht="15.75" thickBot="1" x14ac:dyDescent="0.3">
      <c r="A72" s="152" t="s">
        <v>540</v>
      </c>
      <c r="B72" s="157">
        <v>82</v>
      </c>
      <c r="C72" s="154" t="s">
        <v>541</v>
      </c>
      <c r="D72" s="151">
        <f t="shared" si="0"/>
        <v>1.5704640000000001</v>
      </c>
      <c r="E72" s="156">
        <v>9.8154000000000003</v>
      </c>
      <c r="F72" s="41"/>
      <c r="G72" s="41">
        <v>19331.5</v>
      </c>
      <c r="H72" s="43">
        <v>21217.5</v>
      </c>
      <c r="I72" s="167">
        <v>21594.699999999997</v>
      </c>
      <c r="J72" s="167">
        <v>21971.899999999998</v>
      </c>
      <c r="K72" s="60" t="s">
        <v>1898</v>
      </c>
      <c r="L72" s="60" t="s">
        <v>1898</v>
      </c>
      <c r="M72" s="307"/>
      <c r="N72" s="307"/>
      <c r="O72" s="307"/>
      <c r="P72" s="307"/>
      <c r="Q72" s="307"/>
      <c r="R72" s="307"/>
    </row>
    <row r="73" spans="1:18" ht="15.75" thickBot="1" x14ac:dyDescent="0.3">
      <c r="A73" s="152" t="s">
        <v>542</v>
      </c>
      <c r="B73" s="153">
        <v>83</v>
      </c>
      <c r="C73" s="154" t="s">
        <v>543</v>
      </c>
      <c r="D73" s="151">
        <f t="shared" ref="D73:D90" si="1">E73*0.16</f>
        <v>1.5896160000000004</v>
      </c>
      <c r="E73" s="156">
        <v>9.935100000000002</v>
      </c>
      <c r="F73" s="41"/>
      <c r="G73" s="41">
        <v>19567.25</v>
      </c>
      <c r="H73" s="43">
        <v>21476.25</v>
      </c>
      <c r="I73" s="167">
        <v>21858.05</v>
      </c>
      <c r="J73" s="167">
        <v>22239.85</v>
      </c>
      <c r="K73" s="60" t="s">
        <v>1898</v>
      </c>
      <c r="L73" s="60" t="s">
        <v>1898</v>
      </c>
      <c r="M73" s="307"/>
      <c r="N73" s="307"/>
      <c r="O73" s="307"/>
      <c r="P73" s="307"/>
      <c r="Q73" s="307"/>
      <c r="R73" s="307"/>
    </row>
    <row r="74" spans="1:18" ht="15.75" thickBot="1" x14ac:dyDescent="0.3">
      <c r="A74" s="168" t="s">
        <v>544</v>
      </c>
      <c r="B74" s="157">
        <v>84</v>
      </c>
      <c r="C74" s="169" t="s">
        <v>545</v>
      </c>
      <c r="D74" s="151">
        <f t="shared" si="1"/>
        <v>1.6049376000000004</v>
      </c>
      <c r="E74" s="156">
        <v>10.030860000000002</v>
      </c>
      <c r="F74" s="41"/>
      <c r="G74" s="41">
        <v>19803</v>
      </c>
      <c r="H74" s="43">
        <v>21735</v>
      </c>
      <c r="I74" s="167">
        <v>22121.399999999998</v>
      </c>
      <c r="J74" s="167">
        <v>22507.8</v>
      </c>
      <c r="K74" s="60" t="s">
        <v>1898</v>
      </c>
      <c r="L74" s="60" t="s">
        <v>1898</v>
      </c>
      <c r="M74" s="307"/>
      <c r="N74" s="307"/>
      <c r="O74" s="307"/>
      <c r="P74" s="307"/>
      <c r="Q74" s="307"/>
      <c r="R74" s="307"/>
    </row>
    <row r="75" spans="1:18" ht="15.75" thickBot="1" x14ac:dyDescent="0.3">
      <c r="A75" s="160" t="s">
        <v>546</v>
      </c>
      <c r="B75" s="153">
        <v>85</v>
      </c>
      <c r="C75" s="161" t="s">
        <v>547</v>
      </c>
      <c r="D75" s="151">
        <f t="shared" si="1"/>
        <v>1.62792</v>
      </c>
      <c r="E75" s="156">
        <v>10.1745</v>
      </c>
      <c r="F75" s="41"/>
      <c r="G75" s="41">
        <v>21993.75</v>
      </c>
      <c r="H75" s="43">
        <v>21993.75</v>
      </c>
      <c r="I75" s="167">
        <v>22775.75</v>
      </c>
      <c r="J75" s="60" t="s">
        <v>1898</v>
      </c>
      <c r="K75" s="60" t="s">
        <v>1898</v>
      </c>
      <c r="L75" s="60" t="s">
        <v>1898</v>
      </c>
      <c r="M75" s="307"/>
      <c r="N75" s="307"/>
      <c r="O75" s="307"/>
      <c r="P75" s="307"/>
      <c r="Q75" s="307"/>
      <c r="R75" s="307"/>
    </row>
    <row r="76" spans="1:18" ht="15.75" thickBot="1" x14ac:dyDescent="0.3">
      <c r="A76" s="152" t="s">
        <v>548</v>
      </c>
      <c r="B76" s="157">
        <v>86</v>
      </c>
      <c r="C76" s="154" t="s">
        <v>549</v>
      </c>
      <c r="D76" s="151">
        <f t="shared" si="1"/>
        <v>1.6470720000000001</v>
      </c>
      <c r="E76" s="156">
        <v>10.2942</v>
      </c>
      <c r="F76" s="41"/>
      <c r="G76" s="41">
        <v>22252.5</v>
      </c>
      <c r="H76" s="43">
        <v>22252.5</v>
      </c>
      <c r="I76" s="167">
        <v>23043.699999999997</v>
      </c>
      <c r="J76" s="60" t="s">
        <v>1898</v>
      </c>
      <c r="K76" s="60" t="s">
        <v>1898</v>
      </c>
      <c r="L76" s="60" t="s">
        <v>1898</v>
      </c>
      <c r="M76" s="307"/>
      <c r="N76" s="307"/>
      <c r="O76" s="307"/>
      <c r="P76" s="307"/>
      <c r="Q76" s="307"/>
      <c r="R76" s="307"/>
    </row>
    <row r="77" spans="1:18" ht="15.75" thickBot="1" x14ac:dyDescent="0.3">
      <c r="A77" s="152" t="s">
        <v>550</v>
      </c>
      <c r="B77" s="153">
        <v>87</v>
      </c>
      <c r="C77" s="154" t="s">
        <v>551</v>
      </c>
      <c r="D77" s="151">
        <f t="shared" si="1"/>
        <v>1.6662239999999999</v>
      </c>
      <c r="E77" s="156">
        <v>10.4139</v>
      </c>
      <c r="F77" s="41"/>
      <c r="G77" s="41">
        <v>22511.25</v>
      </c>
      <c r="H77" s="43">
        <v>22511.25</v>
      </c>
      <c r="I77" s="167">
        <v>23311.649999999998</v>
      </c>
      <c r="J77" s="60" t="s">
        <v>1898</v>
      </c>
      <c r="K77" s="60" t="s">
        <v>1898</v>
      </c>
      <c r="L77" s="60" t="s">
        <v>1898</v>
      </c>
      <c r="M77" s="307"/>
      <c r="N77" s="307"/>
      <c r="O77" s="307"/>
      <c r="P77" s="307"/>
      <c r="Q77" s="307"/>
      <c r="R77" s="307"/>
    </row>
    <row r="78" spans="1:18" ht="15.75" thickBot="1" x14ac:dyDescent="0.3">
      <c r="A78" s="152" t="s">
        <v>552</v>
      </c>
      <c r="B78" s="157">
        <v>88</v>
      </c>
      <c r="C78" s="154" t="s">
        <v>553</v>
      </c>
      <c r="D78" s="151">
        <f t="shared" si="1"/>
        <v>1.6853760000000002</v>
      </c>
      <c r="E78" s="156">
        <v>10.533600000000002</v>
      </c>
      <c r="F78" s="41"/>
      <c r="G78" s="41">
        <v>22770</v>
      </c>
      <c r="H78" s="43">
        <v>22770</v>
      </c>
      <c r="I78" s="167">
        <v>23579.599999999999</v>
      </c>
      <c r="J78" s="60" t="s">
        <v>1898</v>
      </c>
      <c r="K78" s="60" t="s">
        <v>1898</v>
      </c>
      <c r="L78" s="60" t="s">
        <v>1898</v>
      </c>
      <c r="M78" s="307"/>
      <c r="N78" s="307"/>
      <c r="O78" s="307"/>
      <c r="P78" s="307"/>
      <c r="Q78" s="307"/>
      <c r="R78" s="307"/>
    </row>
    <row r="79" spans="1:18" ht="15.75" thickBot="1" x14ac:dyDescent="0.3">
      <c r="A79" s="152" t="s">
        <v>554</v>
      </c>
      <c r="B79" s="153">
        <v>89</v>
      </c>
      <c r="C79" s="154" t="s">
        <v>555</v>
      </c>
      <c r="D79" s="151">
        <f t="shared" si="1"/>
        <v>1.7045280000000003</v>
      </c>
      <c r="E79" s="156">
        <v>10.653300000000002</v>
      </c>
      <c r="F79" s="41"/>
      <c r="G79" s="41">
        <v>23028.75</v>
      </c>
      <c r="H79" s="43">
        <v>23028.75</v>
      </c>
      <c r="I79" s="167">
        <v>23847.55</v>
      </c>
      <c r="J79" s="60" t="s">
        <v>1898</v>
      </c>
      <c r="K79" s="60" t="s">
        <v>1898</v>
      </c>
      <c r="L79" s="60" t="s">
        <v>1898</v>
      </c>
      <c r="M79" s="307"/>
      <c r="N79" s="307"/>
      <c r="O79" s="307"/>
      <c r="P79" s="307"/>
      <c r="Q79" s="307"/>
      <c r="R79" s="307"/>
    </row>
    <row r="80" spans="1:18" ht="15.75" thickBot="1" x14ac:dyDescent="0.3">
      <c r="A80" s="168" t="s">
        <v>556</v>
      </c>
      <c r="B80" s="157">
        <v>90</v>
      </c>
      <c r="C80" s="169" t="s">
        <v>557</v>
      </c>
      <c r="D80" s="151">
        <f t="shared" si="1"/>
        <v>1.7198496000000003</v>
      </c>
      <c r="E80" s="156">
        <v>10.749060000000002</v>
      </c>
      <c r="F80" s="41"/>
      <c r="G80" s="41">
        <v>23287.5</v>
      </c>
      <c r="H80" s="43">
        <v>23287.5</v>
      </c>
      <c r="I80" s="167">
        <v>24115.499999999996</v>
      </c>
      <c r="J80" s="60" t="s">
        <v>1898</v>
      </c>
      <c r="K80" s="60" t="s">
        <v>1898</v>
      </c>
      <c r="L80" s="60" t="s">
        <v>1898</v>
      </c>
      <c r="M80" s="307"/>
      <c r="N80" s="307"/>
      <c r="O80" s="307"/>
      <c r="P80" s="307"/>
      <c r="Q80" s="307"/>
      <c r="R80" s="307"/>
    </row>
    <row r="81" spans="1:18" ht="15.75" thickBot="1" x14ac:dyDescent="0.3">
      <c r="A81" s="160" t="s">
        <v>558</v>
      </c>
      <c r="B81" s="153">
        <v>91</v>
      </c>
      <c r="C81" s="161" t="s">
        <v>559</v>
      </c>
      <c r="D81" s="151">
        <f t="shared" si="1"/>
        <v>1.7428319999999999</v>
      </c>
      <c r="E81" s="156">
        <v>10.8927</v>
      </c>
      <c r="F81" s="41"/>
      <c r="G81" s="41">
        <v>23546.25</v>
      </c>
      <c r="H81" s="43">
        <v>24383.449999999997</v>
      </c>
      <c r="I81" s="167">
        <v>24592.749999999996</v>
      </c>
      <c r="J81" s="60" t="s">
        <v>1898</v>
      </c>
      <c r="K81" s="60" t="s">
        <v>1898</v>
      </c>
      <c r="L81" s="60" t="s">
        <v>1898</v>
      </c>
      <c r="M81" s="307"/>
      <c r="N81" s="307"/>
      <c r="O81" s="307"/>
      <c r="P81" s="307"/>
      <c r="Q81" s="307"/>
      <c r="R81" s="307"/>
    </row>
    <row r="82" spans="1:18" ht="15.75" thickBot="1" x14ac:dyDescent="0.3">
      <c r="A82" s="152" t="s">
        <v>560</v>
      </c>
      <c r="B82" s="157">
        <v>92</v>
      </c>
      <c r="C82" s="154" t="s">
        <v>561</v>
      </c>
      <c r="D82" s="151">
        <f t="shared" si="1"/>
        <v>1.761984</v>
      </c>
      <c r="E82" s="156">
        <v>11.0124</v>
      </c>
      <c r="F82" s="41"/>
      <c r="G82" s="41">
        <v>23804.999999999996</v>
      </c>
      <c r="H82" s="43">
        <v>24651.399999999998</v>
      </c>
      <c r="I82" s="167">
        <v>24862.999999999996</v>
      </c>
      <c r="J82" s="60" t="s">
        <v>1898</v>
      </c>
      <c r="K82" s="60" t="s">
        <v>1898</v>
      </c>
      <c r="L82" s="60" t="s">
        <v>1898</v>
      </c>
      <c r="M82" s="307"/>
      <c r="N82" s="307"/>
      <c r="O82" s="307"/>
      <c r="P82" s="307"/>
      <c r="Q82" s="307"/>
      <c r="R82" s="307"/>
    </row>
    <row r="83" spans="1:18" ht="15.75" thickBot="1" x14ac:dyDescent="0.3">
      <c r="A83" s="152" t="s">
        <v>562</v>
      </c>
      <c r="B83" s="153">
        <v>93</v>
      </c>
      <c r="C83" s="154" t="s">
        <v>563</v>
      </c>
      <c r="D83" s="151">
        <f t="shared" si="1"/>
        <v>1.7811360000000003</v>
      </c>
      <c r="E83" s="156">
        <v>11.132100000000001</v>
      </c>
      <c r="F83" s="41"/>
      <c r="G83" s="41">
        <v>24063.749999999996</v>
      </c>
      <c r="H83" s="43">
        <v>24919.35</v>
      </c>
      <c r="I83" s="167">
        <v>25133.249999999996</v>
      </c>
      <c r="J83" s="60" t="s">
        <v>1898</v>
      </c>
      <c r="K83" s="60" t="s">
        <v>1898</v>
      </c>
      <c r="L83" s="60" t="s">
        <v>1898</v>
      </c>
      <c r="M83" s="307"/>
      <c r="N83" s="307"/>
      <c r="O83" s="307"/>
      <c r="P83" s="307"/>
      <c r="Q83" s="307"/>
      <c r="R83" s="307"/>
    </row>
    <row r="84" spans="1:18" ht="15.75" thickBot="1" x14ac:dyDescent="0.3">
      <c r="A84" s="152" t="s">
        <v>564</v>
      </c>
      <c r="B84" s="157">
        <v>94</v>
      </c>
      <c r="C84" s="154" t="s">
        <v>565</v>
      </c>
      <c r="D84" s="151">
        <f t="shared" si="1"/>
        <v>1.8002880000000001</v>
      </c>
      <c r="E84" s="156">
        <v>11.251800000000001</v>
      </c>
      <c r="F84" s="41"/>
      <c r="G84" s="41">
        <v>24322.499999999996</v>
      </c>
      <c r="H84" s="43">
        <v>25187.3</v>
      </c>
      <c r="I84" s="167">
        <v>25403.499999999996</v>
      </c>
      <c r="J84" s="60" t="s">
        <v>1898</v>
      </c>
      <c r="K84" s="60" t="s">
        <v>1898</v>
      </c>
      <c r="L84" s="60" t="s">
        <v>1898</v>
      </c>
      <c r="M84" s="307"/>
      <c r="N84" s="307"/>
      <c r="O84" s="307"/>
      <c r="P84" s="307"/>
      <c r="Q84" s="307"/>
      <c r="R84" s="307"/>
    </row>
    <row r="85" spans="1:18" ht="15.75" thickBot="1" x14ac:dyDescent="0.3">
      <c r="A85" s="152" t="s">
        <v>566</v>
      </c>
      <c r="B85" s="153">
        <v>95</v>
      </c>
      <c r="C85" s="154" t="s">
        <v>567</v>
      </c>
      <c r="D85" s="151">
        <f t="shared" si="1"/>
        <v>1.8194400000000002</v>
      </c>
      <c r="E85" s="156">
        <v>11.371500000000001</v>
      </c>
      <c r="F85" s="41"/>
      <c r="G85" s="41">
        <v>24581.249999999996</v>
      </c>
      <c r="H85" s="43">
        <v>25455.249999999996</v>
      </c>
      <c r="I85" s="167">
        <v>25673.749999999996</v>
      </c>
      <c r="J85" s="60" t="s">
        <v>1898</v>
      </c>
      <c r="K85" s="60" t="s">
        <v>1898</v>
      </c>
      <c r="L85" s="60" t="s">
        <v>1898</v>
      </c>
      <c r="M85" s="307"/>
      <c r="N85" s="307"/>
      <c r="O85" s="307"/>
      <c r="P85" s="307"/>
      <c r="Q85" s="307"/>
      <c r="R85" s="307"/>
    </row>
    <row r="86" spans="1:18" ht="15.75" thickBot="1" x14ac:dyDescent="0.3">
      <c r="A86" s="168" t="s">
        <v>568</v>
      </c>
      <c r="B86" s="157">
        <v>96</v>
      </c>
      <c r="C86" s="169" t="s">
        <v>569</v>
      </c>
      <c r="D86" s="151">
        <f t="shared" si="1"/>
        <v>1.8347616000000002</v>
      </c>
      <c r="E86" s="156">
        <v>11.467260000000001</v>
      </c>
      <c r="F86" s="41"/>
      <c r="G86" s="41">
        <v>24839.999999999996</v>
      </c>
      <c r="H86" s="43">
        <v>25723.199999999997</v>
      </c>
      <c r="I86" s="167">
        <v>25943.999999999996</v>
      </c>
      <c r="J86" s="60" t="s">
        <v>1898</v>
      </c>
      <c r="K86" s="60" t="s">
        <v>1898</v>
      </c>
      <c r="L86" s="60" t="s">
        <v>1898</v>
      </c>
      <c r="M86" s="307"/>
      <c r="N86" s="307"/>
      <c r="O86" s="307"/>
      <c r="P86" s="307"/>
      <c r="Q86" s="307"/>
      <c r="R86" s="307"/>
    </row>
    <row r="87" spans="1:18" ht="15.75" thickBot="1" x14ac:dyDescent="0.3">
      <c r="A87" s="160" t="s">
        <v>570</v>
      </c>
      <c r="B87" s="153">
        <v>97</v>
      </c>
      <c r="C87" s="161" t="s">
        <v>571</v>
      </c>
      <c r="D87" s="151">
        <f t="shared" si="1"/>
        <v>1.8577439999999998</v>
      </c>
      <c r="E87" s="156">
        <v>11.610899999999999</v>
      </c>
      <c r="F87" s="41"/>
      <c r="G87" s="41">
        <v>25991.149999999998</v>
      </c>
      <c r="H87" s="43">
        <v>26214.249999999996</v>
      </c>
      <c r="I87" s="167">
        <v>26214.249999999996</v>
      </c>
      <c r="J87" s="60" t="s">
        <v>1898</v>
      </c>
      <c r="K87" s="60" t="s">
        <v>1898</v>
      </c>
      <c r="L87" s="60" t="s">
        <v>1898</v>
      </c>
      <c r="M87" s="307"/>
      <c r="N87" s="307"/>
      <c r="O87" s="307"/>
      <c r="P87" s="307"/>
      <c r="Q87" s="307"/>
      <c r="R87" s="307"/>
    </row>
    <row r="88" spans="1:18" ht="15.75" thickBot="1" x14ac:dyDescent="0.3">
      <c r="A88" s="152" t="s">
        <v>572</v>
      </c>
      <c r="B88" s="157">
        <v>98</v>
      </c>
      <c r="C88" s="154" t="s">
        <v>573</v>
      </c>
      <c r="D88" s="151">
        <f t="shared" si="1"/>
        <v>1.8768960000000001</v>
      </c>
      <c r="E88" s="156">
        <v>11.730600000000001</v>
      </c>
      <c r="F88" s="41"/>
      <c r="G88" s="41">
        <v>26259.1</v>
      </c>
      <c r="H88" s="43">
        <v>26484.499999999996</v>
      </c>
      <c r="I88" s="167">
        <v>26484.499999999996</v>
      </c>
      <c r="J88" s="60" t="s">
        <v>1898</v>
      </c>
      <c r="K88" s="60" t="s">
        <v>1898</v>
      </c>
      <c r="L88" s="60" t="s">
        <v>1898</v>
      </c>
      <c r="M88" s="307"/>
      <c r="N88" s="307"/>
      <c r="O88" s="307"/>
      <c r="P88" s="307"/>
      <c r="Q88" s="307"/>
      <c r="R88" s="307"/>
    </row>
    <row r="89" spans="1:18" ht="15.75" thickBot="1" x14ac:dyDescent="0.3">
      <c r="A89" s="152" t="s">
        <v>574</v>
      </c>
      <c r="B89" s="153">
        <v>99</v>
      </c>
      <c r="C89" s="154" t="s">
        <v>575</v>
      </c>
      <c r="D89" s="151">
        <f t="shared" si="1"/>
        <v>1.8960480000000002</v>
      </c>
      <c r="E89" s="156">
        <v>11.850300000000001</v>
      </c>
      <c r="F89" s="41"/>
      <c r="G89" s="41">
        <v>26527.05</v>
      </c>
      <c r="H89" s="43">
        <v>26754.749999999996</v>
      </c>
      <c r="I89" s="167">
        <v>26754.749999999996</v>
      </c>
      <c r="J89" s="60" t="s">
        <v>1898</v>
      </c>
      <c r="K89" s="60" t="s">
        <v>1898</v>
      </c>
      <c r="L89" s="60" t="s">
        <v>1898</v>
      </c>
      <c r="M89" s="307"/>
      <c r="N89" s="307"/>
      <c r="O89" s="307"/>
      <c r="P89" s="307"/>
      <c r="Q89" s="307"/>
      <c r="R89" s="307"/>
    </row>
    <row r="90" spans="1:18" x14ac:dyDescent="0.25">
      <c r="A90" s="152" t="s">
        <v>576</v>
      </c>
      <c r="B90" s="157">
        <v>100</v>
      </c>
      <c r="C90" s="154" t="s">
        <v>577</v>
      </c>
      <c r="D90" s="151">
        <f t="shared" si="1"/>
        <v>1.9152000000000002</v>
      </c>
      <c r="E90" s="151">
        <v>11.97</v>
      </c>
      <c r="F90" s="41"/>
      <c r="G90" s="41">
        <v>26794.999999999996</v>
      </c>
      <c r="H90" s="43">
        <v>27024.999999999996</v>
      </c>
      <c r="I90" s="167">
        <v>27024.999999999996</v>
      </c>
      <c r="J90" s="60" t="s">
        <v>1898</v>
      </c>
      <c r="K90" s="60" t="s">
        <v>1898</v>
      </c>
      <c r="L90" s="60" t="s">
        <v>1898</v>
      </c>
      <c r="M90" s="307"/>
      <c r="N90" s="307"/>
      <c r="O90" s="307"/>
      <c r="P90" s="307"/>
      <c r="Q90" s="307"/>
      <c r="R90" s="307"/>
    </row>
    <row r="91" spans="1:18" hidden="1" x14ac:dyDescent="0.25">
      <c r="A91" s="152" t="s">
        <v>578</v>
      </c>
      <c r="B91" s="153">
        <v>101</v>
      </c>
      <c r="C91" s="154" t="s">
        <v>579</v>
      </c>
      <c r="D91" s="155">
        <v>10.1</v>
      </c>
      <c r="E91" s="156">
        <f t="shared" ref="E91:E98" si="2">D91*1.197</f>
        <v>12.089700000000001</v>
      </c>
      <c r="F91" s="41"/>
      <c r="G91" s="41"/>
      <c r="H91" s="43"/>
      <c r="I91" s="42"/>
      <c r="J91" s="42"/>
      <c r="K91" s="42"/>
      <c r="L91" s="42"/>
    </row>
    <row r="92" spans="1:18" ht="15.75" hidden="1" thickBot="1" x14ac:dyDescent="0.3">
      <c r="A92" s="168" t="s">
        <v>580</v>
      </c>
      <c r="B92" s="157">
        <v>102</v>
      </c>
      <c r="C92" s="169" t="s">
        <v>581</v>
      </c>
      <c r="D92" s="170">
        <v>10.18</v>
      </c>
      <c r="E92" s="156">
        <f t="shared" si="2"/>
        <v>12.185460000000001</v>
      </c>
      <c r="F92" s="41"/>
      <c r="G92" s="41"/>
      <c r="H92" s="43"/>
      <c r="I92" s="42"/>
      <c r="J92" s="42"/>
      <c r="K92" s="42"/>
      <c r="L92" s="42"/>
    </row>
    <row r="93" spans="1:18" hidden="1" x14ac:dyDescent="0.25">
      <c r="A93" s="160" t="s">
        <v>570</v>
      </c>
      <c r="B93" s="153">
        <v>103</v>
      </c>
      <c r="C93" s="161" t="s">
        <v>582</v>
      </c>
      <c r="D93" s="162">
        <v>10.3</v>
      </c>
      <c r="E93" s="156">
        <f t="shared" si="2"/>
        <v>12.329100000000002</v>
      </c>
      <c r="F93" s="41"/>
      <c r="G93" s="41"/>
      <c r="H93" s="43"/>
      <c r="I93" s="42"/>
      <c r="J93" s="42"/>
      <c r="K93" s="42"/>
      <c r="L93" s="42"/>
    </row>
    <row r="94" spans="1:18" hidden="1" x14ac:dyDescent="0.25">
      <c r="A94" s="152" t="s">
        <v>572</v>
      </c>
      <c r="B94" s="157">
        <v>104</v>
      </c>
      <c r="C94" s="154" t="s">
        <v>583</v>
      </c>
      <c r="D94" s="155">
        <v>10.4</v>
      </c>
      <c r="E94" s="156">
        <f t="shared" si="2"/>
        <v>12.4488</v>
      </c>
      <c r="F94" s="41"/>
      <c r="G94" s="41"/>
      <c r="H94" s="43"/>
      <c r="I94" s="42"/>
      <c r="J94" s="42"/>
      <c r="K94" s="42"/>
      <c r="L94" s="42"/>
    </row>
    <row r="95" spans="1:18" hidden="1" x14ac:dyDescent="0.25">
      <c r="A95" s="152" t="s">
        <v>574</v>
      </c>
      <c r="B95" s="153">
        <v>105</v>
      </c>
      <c r="C95" s="154" t="s">
        <v>584</v>
      </c>
      <c r="D95" s="155">
        <v>10.5</v>
      </c>
      <c r="E95" s="156">
        <f t="shared" si="2"/>
        <v>12.5685</v>
      </c>
      <c r="F95" s="41"/>
      <c r="G95" s="41"/>
      <c r="H95" s="43"/>
      <c r="I95" s="42"/>
      <c r="J95" s="42"/>
      <c r="K95" s="42"/>
      <c r="L95" s="42"/>
    </row>
    <row r="96" spans="1:18" hidden="1" x14ac:dyDescent="0.25">
      <c r="A96" s="152" t="s">
        <v>576</v>
      </c>
      <c r="B96" s="157">
        <v>106</v>
      </c>
      <c r="C96" s="154" t="s">
        <v>585</v>
      </c>
      <c r="D96" s="155">
        <v>10.6</v>
      </c>
      <c r="E96" s="156">
        <f t="shared" si="2"/>
        <v>12.6882</v>
      </c>
      <c r="F96" s="41"/>
      <c r="G96" s="41"/>
      <c r="H96" s="43"/>
      <c r="I96" s="42"/>
      <c r="J96" s="42"/>
      <c r="K96" s="42"/>
      <c r="L96" s="42"/>
    </row>
    <row r="97" spans="1:12" hidden="1" x14ac:dyDescent="0.25">
      <c r="A97" s="152" t="s">
        <v>578</v>
      </c>
      <c r="B97" s="153">
        <v>107</v>
      </c>
      <c r="C97" s="154" t="s">
        <v>586</v>
      </c>
      <c r="D97" s="155">
        <v>10.7</v>
      </c>
      <c r="E97" s="156">
        <f t="shared" si="2"/>
        <v>12.8079</v>
      </c>
      <c r="F97" s="41"/>
      <c r="G97" s="41"/>
      <c r="H97" s="43"/>
      <c r="I97" s="42"/>
      <c r="J97" s="42"/>
      <c r="K97" s="42"/>
      <c r="L97" s="42"/>
    </row>
    <row r="98" spans="1:12" ht="15.75" hidden="1" thickBot="1" x14ac:dyDescent="0.3">
      <c r="A98" s="168" t="s">
        <v>587</v>
      </c>
      <c r="B98" s="157">
        <v>108</v>
      </c>
      <c r="C98" s="169" t="s">
        <v>588</v>
      </c>
      <c r="D98" s="170">
        <v>10.78</v>
      </c>
      <c r="E98" s="156">
        <f t="shared" si="2"/>
        <v>12.90366</v>
      </c>
      <c r="F98" s="41"/>
      <c r="G98" s="41"/>
      <c r="H98" s="43"/>
      <c r="I98" s="42"/>
      <c r="J98" s="42"/>
      <c r="K98" s="42"/>
      <c r="L98" s="42"/>
    </row>
  </sheetData>
  <mergeCells count="7">
    <mergeCell ref="A7:C7"/>
    <mergeCell ref="F7:L7"/>
    <mergeCell ref="A1:L2"/>
    <mergeCell ref="C3:L3"/>
    <mergeCell ref="A4:A6"/>
    <mergeCell ref="C4:C6"/>
    <mergeCell ref="F4:L5"/>
  </mergeCells>
  <pageMargins left="0.23622047244094491" right="0.23622047244094491" top="0.74803149606299213" bottom="0.74803149606299213" header="0.31496062992125984" footer="0.31496062992125984"/>
  <pageSetup paperSize="9" scale="78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5705-0563-4789-9F66-D1519E943CF0}">
  <sheetPr>
    <tabColor rgb="FF92D050"/>
  </sheetPr>
  <dimension ref="A1:Y75"/>
  <sheetViews>
    <sheetView workbookViewId="0">
      <selection activeCell="A76" sqref="A76:XFD91"/>
    </sheetView>
  </sheetViews>
  <sheetFormatPr defaultRowHeight="15" x14ac:dyDescent="0.25"/>
  <cols>
    <col min="1" max="1" width="28.42578125" customWidth="1"/>
    <col min="2" max="2" width="5.85546875" hidden="1" customWidth="1"/>
    <col min="3" max="3" width="16.42578125" bestFit="1" customWidth="1"/>
    <col min="4" max="4" width="8.5703125" customWidth="1"/>
    <col min="5" max="5" width="11" bestFit="1" customWidth="1"/>
    <col min="6" max="13" width="11.28515625" customWidth="1"/>
  </cols>
  <sheetData>
    <row r="1" spans="1:25" s="63" customFormat="1" ht="18.75" x14ac:dyDescent="0.3">
      <c r="A1" s="350" t="s">
        <v>1312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25" s="63" customFormat="1" ht="19.5" thickBot="1" x14ac:dyDescent="0.35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25" ht="116.25" customHeight="1" thickBot="1" x14ac:dyDescent="0.35">
      <c r="A3" s="76"/>
      <c r="B3" s="78"/>
      <c r="C3" s="77"/>
      <c r="D3" s="404" t="s">
        <v>1310</v>
      </c>
      <c r="E3" s="405"/>
      <c r="F3" s="405"/>
      <c r="G3" s="406"/>
      <c r="H3" s="406"/>
      <c r="I3" s="406"/>
      <c r="J3" s="406"/>
      <c r="K3" s="406"/>
      <c r="L3" s="406"/>
      <c r="M3" s="407"/>
    </row>
    <row r="4" spans="1:25" x14ac:dyDescent="0.25">
      <c r="A4" s="408" t="s">
        <v>333</v>
      </c>
      <c r="B4" s="75"/>
      <c r="C4" s="410" t="s">
        <v>334</v>
      </c>
      <c r="D4" s="30"/>
      <c r="E4" s="30"/>
      <c r="F4" s="408" t="s">
        <v>1849</v>
      </c>
      <c r="G4" s="413"/>
      <c r="H4" s="413"/>
      <c r="I4" s="413"/>
      <c r="J4" s="413"/>
      <c r="K4" s="413"/>
      <c r="L4" s="413"/>
      <c r="M4" s="413"/>
    </row>
    <row r="5" spans="1:25" x14ac:dyDescent="0.25">
      <c r="A5" s="409"/>
      <c r="B5" s="58"/>
      <c r="C5" s="411"/>
      <c r="D5" s="30"/>
      <c r="E5" s="30"/>
      <c r="F5" s="414"/>
      <c r="G5" s="414"/>
      <c r="H5" s="414"/>
      <c r="I5" s="414"/>
      <c r="J5" s="414"/>
      <c r="K5" s="414"/>
      <c r="L5" s="414"/>
      <c r="M5" s="414"/>
    </row>
    <row r="6" spans="1:25" x14ac:dyDescent="0.25">
      <c r="A6" s="409"/>
      <c r="B6" s="58"/>
      <c r="C6" s="412"/>
      <c r="D6" s="31" t="s">
        <v>590</v>
      </c>
      <c r="E6" s="31" t="s">
        <v>589</v>
      </c>
      <c r="F6" s="171" t="s">
        <v>335</v>
      </c>
      <c r="G6" s="42" t="s">
        <v>336</v>
      </c>
      <c r="H6" s="43" t="s">
        <v>337</v>
      </c>
      <c r="I6" s="42" t="s">
        <v>338</v>
      </c>
      <c r="J6" s="42" t="s">
        <v>339</v>
      </c>
      <c r="K6" s="42" t="s">
        <v>340</v>
      </c>
      <c r="L6" s="42" t="s">
        <v>341</v>
      </c>
      <c r="M6" s="42" t="s">
        <v>342</v>
      </c>
    </row>
    <row r="7" spans="1:25" ht="15.75" thickBot="1" x14ac:dyDescent="0.3">
      <c r="A7" s="400" t="s">
        <v>1311</v>
      </c>
      <c r="B7" s="401"/>
      <c r="C7" s="401"/>
      <c r="D7" s="32"/>
      <c r="E7" s="32"/>
      <c r="F7" s="402"/>
      <c r="G7" s="403"/>
      <c r="H7" s="403"/>
      <c r="I7" s="403"/>
      <c r="J7" s="403"/>
      <c r="K7" s="403"/>
      <c r="L7" s="403"/>
      <c r="M7" s="403"/>
    </row>
    <row r="8" spans="1:25" ht="15.75" thickBot="1" x14ac:dyDescent="0.3">
      <c r="A8" s="33" t="s">
        <v>1601</v>
      </c>
      <c r="B8" s="59">
        <v>18</v>
      </c>
      <c r="C8" s="34" t="s">
        <v>343</v>
      </c>
      <c r="D8" s="35">
        <f>E8*0.16</f>
        <v>0.34473600000000004</v>
      </c>
      <c r="E8" s="35">
        <v>2.1546000000000003</v>
      </c>
      <c r="F8" s="172">
        <v>3249.8999999999996</v>
      </c>
      <c r="G8" s="172">
        <v>3249.8999999999996</v>
      </c>
      <c r="H8" s="172">
        <v>3249.8999999999996</v>
      </c>
      <c r="I8" s="172">
        <v>3249.8999999999996</v>
      </c>
      <c r="J8" s="172">
        <v>3249.8999999999996</v>
      </c>
      <c r="K8" s="172">
        <v>3249.8999999999996</v>
      </c>
      <c r="L8" s="172">
        <v>3249.8999999999996</v>
      </c>
      <c r="M8" s="172">
        <v>3249.8999999999996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</row>
    <row r="9" spans="1:25" ht="15.75" thickBot="1" x14ac:dyDescent="0.3">
      <c r="A9" s="33" t="s">
        <v>1602</v>
      </c>
      <c r="B9" s="59">
        <v>19</v>
      </c>
      <c r="C9" s="36" t="s">
        <v>344</v>
      </c>
      <c r="D9" s="35">
        <f t="shared" ref="D9:D72" si="0">E9*0.16</f>
        <v>0.36388800000000004</v>
      </c>
      <c r="E9" s="35">
        <v>2.2743000000000002</v>
      </c>
      <c r="F9" s="172">
        <v>3430.45</v>
      </c>
      <c r="G9" s="172">
        <v>3430.45</v>
      </c>
      <c r="H9" s="172">
        <v>3430.45</v>
      </c>
      <c r="I9" s="172">
        <v>3430.45</v>
      </c>
      <c r="J9" s="172">
        <v>3430.45</v>
      </c>
      <c r="K9" s="172">
        <v>3430.45</v>
      </c>
      <c r="L9" s="172">
        <v>3430.45</v>
      </c>
      <c r="M9" s="172">
        <v>3430.45</v>
      </c>
      <c r="N9" s="206"/>
      <c r="O9" s="206"/>
      <c r="P9" s="206"/>
      <c r="Q9" s="206"/>
      <c r="R9" s="206"/>
      <c r="S9" s="206"/>
      <c r="T9" s="206"/>
      <c r="U9" s="206"/>
    </row>
    <row r="10" spans="1:25" ht="15.75" thickBot="1" x14ac:dyDescent="0.3">
      <c r="A10" s="33" t="s">
        <v>1603</v>
      </c>
      <c r="B10" s="59">
        <v>20</v>
      </c>
      <c r="C10" s="36" t="s">
        <v>345</v>
      </c>
      <c r="D10" s="35">
        <f t="shared" si="0"/>
        <v>0.38304000000000005</v>
      </c>
      <c r="E10" s="35">
        <v>2.3940000000000001</v>
      </c>
      <c r="F10" s="172">
        <v>3610.9999999999995</v>
      </c>
      <c r="G10" s="172">
        <v>3610.9999999999995</v>
      </c>
      <c r="H10" s="172">
        <v>3610.9999999999995</v>
      </c>
      <c r="I10" s="172">
        <v>3610.9999999999995</v>
      </c>
      <c r="J10" s="172">
        <v>3610.9999999999995</v>
      </c>
      <c r="K10" s="172">
        <v>3610.9999999999995</v>
      </c>
      <c r="L10" s="172">
        <v>3610.9999999999995</v>
      </c>
      <c r="M10" s="172">
        <v>3610.9999999999995</v>
      </c>
      <c r="N10" s="206"/>
      <c r="O10" s="206"/>
      <c r="P10" s="206"/>
      <c r="Q10" s="206"/>
      <c r="R10" s="206"/>
      <c r="S10" s="206"/>
      <c r="T10" s="206"/>
      <c r="U10" s="206"/>
    </row>
    <row r="11" spans="1:25" ht="15.75" thickBot="1" x14ac:dyDescent="0.3">
      <c r="A11" s="33" t="s">
        <v>1604</v>
      </c>
      <c r="B11" s="59">
        <v>21</v>
      </c>
      <c r="C11" s="36" t="s">
        <v>346</v>
      </c>
      <c r="D11" s="35">
        <f t="shared" si="0"/>
        <v>0.40219199999999999</v>
      </c>
      <c r="E11" s="35">
        <v>2.5137</v>
      </c>
      <c r="F11" s="172">
        <v>3791.5499999999997</v>
      </c>
      <c r="G11" s="172">
        <v>3791.5499999999997</v>
      </c>
      <c r="H11" s="172">
        <v>3791.5499999999997</v>
      </c>
      <c r="I11" s="172">
        <v>3791.5499999999997</v>
      </c>
      <c r="J11" s="172">
        <v>3791.5499999999997</v>
      </c>
      <c r="K11" s="172">
        <v>3791.5499999999997</v>
      </c>
      <c r="L11" s="172">
        <v>3791.5499999999997</v>
      </c>
      <c r="M11" s="172">
        <v>3791.5499999999997</v>
      </c>
      <c r="N11" s="206"/>
      <c r="O11" s="206"/>
      <c r="P11" s="206"/>
      <c r="Q11" s="206"/>
      <c r="R11" s="206"/>
      <c r="S11" s="206"/>
      <c r="T11" s="206"/>
      <c r="U11" s="206"/>
    </row>
    <row r="12" spans="1:25" ht="15.75" thickBot="1" x14ac:dyDescent="0.3">
      <c r="A12" s="33" t="s">
        <v>1605</v>
      </c>
      <c r="B12" s="59">
        <v>22</v>
      </c>
      <c r="C12" s="36" t="s">
        <v>347</v>
      </c>
      <c r="D12" s="35">
        <f t="shared" si="0"/>
        <v>0.42134400000000005</v>
      </c>
      <c r="E12" s="35">
        <v>2.6334000000000004</v>
      </c>
      <c r="F12" s="172">
        <v>3972.1</v>
      </c>
      <c r="G12" s="172">
        <v>3972.1</v>
      </c>
      <c r="H12" s="172">
        <v>3972.1</v>
      </c>
      <c r="I12" s="172">
        <v>3972.1</v>
      </c>
      <c r="J12" s="172">
        <v>3972.1</v>
      </c>
      <c r="K12" s="172">
        <v>3972.1</v>
      </c>
      <c r="L12" s="172">
        <v>3972.1</v>
      </c>
      <c r="M12" s="172">
        <v>3972.1</v>
      </c>
      <c r="N12" s="206"/>
      <c r="O12" s="206"/>
      <c r="P12" s="206"/>
      <c r="Q12" s="206"/>
      <c r="R12" s="206"/>
      <c r="S12" s="206"/>
      <c r="T12" s="206"/>
      <c r="U12" s="206"/>
    </row>
    <row r="13" spans="1:25" ht="15.75" thickBot="1" x14ac:dyDescent="0.3">
      <c r="A13" s="33" t="s">
        <v>1606</v>
      </c>
      <c r="B13" s="59">
        <v>23</v>
      </c>
      <c r="C13" s="36" t="s">
        <v>348</v>
      </c>
      <c r="D13" s="35">
        <f t="shared" si="0"/>
        <v>0.440496</v>
      </c>
      <c r="E13" s="35">
        <v>2.7530999999999999</v>
      </c>
      <c r="F13" s="172">
        <v>4152.6499999999996</v>
      </c>
      <c r="G13" s="172">
        <v>4152.6499999999996</v>
      </c>
      <c r="H13" s="172">
        <v>4152.6499999999996</v>
      </c>
      <c r="I13" s="172">
        <v>4152.6499999999996</v>
      </c>
      <c r="J13" s="172">
        <v>4152.6499999999996</v>
      </c>
      <c r="K13" s="172">
        <v>4152.6499999999996</v>
      </c>
      <c r="L13" s="172">
        <v>4152.6499999999996</v>
      </c>
      <c r="M13" s="172">
        <v>4152.6499999999996</v>
      </c>
      <c r="N13" s="206"/>
      <c r="O13" s="206"/>
      <c r="P13" s="206"/>
      <c r="Q13" s="206"/>
      <c r="R13" s="206"/>
      <c r="S13" s="206"/>
      <c r="T13" s="206"/>
      <c r="U13" s="206"/>
    </row>
    <row r="14" spans="1:25" ht="15.75" thickBot="1" x14ac:dyDescent="0.3">
      <c r="A14" s="37" t="s">
        <v>1632</v>
      </c>
      <c r="B14" s="59">
        <v>24</v>
      </c>
      <c r="C14" s="38" t="s">
        <v>349</v>
      </c>
      <c r="D14" s="35">
        <f t="shared" si="0"/>
        <v>0.45581760000000004</v>
      </c>
      <c r="E14" s="35">
        <v>2.8488600000000002</v>
      </c>
      <c r="F14" s="172">
        <v>4333.2</v>
      </c>
      <c r="G14" s="172">
        <v>4333.2</v>
      </c>
      <c r="H14" s="172">
        <v>4333.2</v>
      </c>
      <c r="I14" s="172">
        <v>4333.2</v>
      </c>
      <c r="J14" s="172">
        <v>4333.2</v>
      </c>
      <c r="K14" s="172">
        <v>4333.2</v>
      </c>
      <c r="L14" s="172">
        <v>4333.2</v>
      </c>
      <c r="M14" s="172">
        <v>4333.2</v>
      </c>
      <c r="N14" s="206"/>
      <c r="O14" s="206"/>
      <c r="P14" s="206"/>
      <c r="Q14" s="206"/>
      <c r="R14" s="206"/>
      <c r="S14" s="206"/>
      <c r="T14" s="206"/>
      <c r="U14" s="206"/>
    </row>
    <row r="15" spans="1:25" ht="15.75" thickBot="1" x14ac:dyDescent="0.3">
      <c r="A15" s="33" t="s">
        <v>1607</v>
      </c>
      <c r="B15" s="59">
        <v>25</v>
      </c>
      <c r="C15" s="34" t="s">
        <v>350</v>
      </c>
      <c r="D15" s="35">
        <f t="shared" si="0"/>
        <v>0.47880000000000006</v>
      </c>
      <c r="E15" s="35">
        <v>2.9925000000000002</v>
      </c>
      <c r="F15" s="172">
        <v>4370</v>
      </c>
      <c r="G15" s="172">
        <v>4370</v>
      </c>
      <c r="H15" s="172">
        <v>4370</v>
      </c>
      <c r="I15" s="172">
        <v>4370</v>
      </c>
      <c r="J15" s="172">
        <v>4370</v>
      </c>
      <c r="K15" s="172">
        <v>4370</v>
      </c>
      <c r="L15" s="172">
        <v>4513.75</v>
      </c>
      <c r="M15" s="172">
        <v>4513.75</v>
      </c>
      <c r="N15" s="206"/>
      <c r="O15" s="206"/>
      <c r="P15" s="206"/>
      <c r="Q15" s="206"/>
      <c r="R15" s="206"/>
      <c r="S15" s="206"/>
      <c r="T15" s="206"/>
      <c r="U15" s="206"/>
    </row>
    <row r="16" spans="1:25" ht="15.75" thickBot="1" x14ac:dyDescent="0.3">
      <c r="A16" s="33" t="s">
        <v>1608</v>
      </c>
      <c r="B16" s="59">
        <v>26</v>
      </c>
      <c r="C16" s="36" t="s">
        <v>351</v>
      </c>
      <c r="D16" s="35">
        <f t="shared" si="0"/>
        <v>0.49795200000000001</v>
      </c>
      <c r="E16" s="35">
        <v>3.1122000000000001</v>
      </c>
      <c r="F16" s="172">
        <v>4544.7999999999993</v>
      </c>
      <c r="G16" s="172">
        <v>4544.7999999999993</v>
      </c>
      <c r="H16" s="172">
        <v>4544.7999999999993</v>
      </c>
      <c r="I16" s="172">
        <v>4544.7999999999993</v>
      </c>
      <c r="J16" s="172">
        <v>4544.7999999999993</v>
      </c>
      <c r="K16" s="172">
        <v>4544.7999999999993</v>
      </c>
      <c r="L16" s="172">
        <v>4694.2999999999993</v>
      </c>
      <c r="M16" s="172">
        <v>4694.2999999999993</v>
      </c>
      <c r="N16" s="206"/>
      <c r="O16" s="206"/>
      <c r="P16" s="206"/>
      <c r="Q16" s="206"/>
      <c r="R16" s="206"/>
      <c r="S16" s="206"/>
      <c r="T16" s="206"/>
      <c r="U16" s="206"/>
    </row>
    <row r="17" spans="1:21" ht="15.75" thickBot="1" x14ac:dyDescent="0.3">
      <c r="A17" s="33" t="s">
        <v>1609</v>
      </c>
      <c r="B17" s="59">
        <v>27</v>
      </c>
      <c r="C17" s="36" t="s">
        <v>352</v>
      </c>
      <c r="D17" s="35">
        <f t="shared" si="0"/>
        <v>0.51710400000000012</v>
      </c>
      <c r="E17" s="35">
        <v>3.2319000000000004</v>
      </c>
      <c r="F17" s="172">
        <v>4719.5999999999995</v>
      </c>
      <c r="G17" s="172">
        <v>4719.5999999999995</v>
      </c>
      <c r="H17" s="172">
        <v>4719.5999999999995</v>
      </c>
      <c r="I17" s="172">
        <v>4719.5999999999995</v>
      </c>
      <c r="J17" s="172">
        <v>4719.5999999999995</v>
      </c>
      <c r="K17" s="172">
        <v>4719.5999999999995</v>
      </c>
      <c r="L17" s="172">
        <v>4874.8499999999995</v>
      </c>
      <c r="M17" s="172">
        <v>4874.8499999999995</v>
      </c>
      <c r="N17" s="206"/>
      <c r="O17" s="206"/>
      <c r="P17" s="206"/>
      <c r="Q17" s="206"/>
      <c r="R17" s="206"/>
      <c r="S17" s="206"/>
      <c r="T17" s="206"/>
      <c r="U17" s="206"/>
    </row>
    <row r="18" spans="1:21" ht="15.75" thickBot="1" x14ac:dyDescent="0.3">
      <c r="A18" s="33" t="s">
        <v>1610</v>
      </c>
      <c r="B18" s="59">
        <v>28</v>
      </c>
      <c r="C18" s="36" t="s">
        <v>353</v>
      </c>
      <c r="D18" s="35">
        <f t="shared" si="0"/>
        <v>0.53625599999999995</v>
      </c>
      <c r="E18" s="35">
        <v>3.3515999999999999</v>
      </c>
      <c r="F18" s="172">
        <v>4894.3999999999996</v>
      </c>
      <c r="G18" s="172">
        <v>4894.3999999999996</v>
      </c>
      <c r="H18" s="172">
        <v>4894.3999999999996</v>
      </c>
      <c r="I18" s="172">
        <v>4894.3999999999996</v>
      </c>
      <c r="J18" s="172">
        <v>4894.3999999999996</v>
      </c>
      <c r="K18" s="172">
        <v>4894.3999999999996</v>
      </c>
      <c r="L18" s="172">
        <v>5055.3999999999996</v>
      </c>
      <c r="M18" s="172">
        <v>5055.3999999999996</v>
      </c>
      <c r="N18" s="206"/>
      <c r="O18" s="206"/>
      <c r="P18" s="206"/>
      <c r="Q18" s="206"/>
      <c r="R18" s="206"/>
      <c r="S18" s="206"/>
      <c r="T18" s="206"/>
      <c r="U18" s="206"/>
    </row>
    <row r="19" spans="1:21" ht="15.75" thickBot="1" x14ac:dyDescent="0.3">
      <c r="A19" s="33" t="s">
        <v>1611</v>
      </c>
      <c r="B19" s="59">
        <v>29</v>
      </c>
      <c r="C19" s="36" t="s">
        <v>354</v>
      </c>
      <c r="D19" s="35">
        <f t="shared" si="0"/>
        <v>0.55540800000000001</v>
      </c>
      <c r="E19" s="35">
        <v>3.4713000000000003</v>
      </c>
      <c r="F19" s="172">
        <v>5069.2</v>
      </c>
      <c r="G19" s="172">
        <v>5069.2</v>
      </c>
      <c r="H19" s="172">
        <v>5069.2</v>
      </c>
      <c r="I19" s="172">
        <v>5069.2</v>
      </c>
      <c r="J19" s="172">
        <v>5069.2</v>
      </c>
      <c r="K19" s="172">
        <v>5069.2</v>
      </c>
      <c r="L19" s="172">
        <v>5235.95</v>
      </c>
      <c r="M19" s="172">
        <v>5235.95</v>
      </c>
      <c r="N19" s="206"/>
      <c r="O19" s="206"/>
      <c r="P19" s="206"/>
      <c r="Q19" s="206"/>
      <c r="R19" s="206"/>
      <c r="S19" s="206"/>
      <c r="T19" s="206"/>
      <c r="U19" s="206"/>
    </row>
    <row r="20" spans="1:21" ht="15.75" thickBot="1" x14ac:dyDescent="0.3">
      <c r="A20" s="39" t="s">
        <v>1633</v>
      </c>
      <c r="B20" s="59">
        <v>30</v>
      </c>
      <c r="C20" s="40" t="s">
        <v>355</v>
      </c>
      <c r="D20" s="35">
        <f t="shared" si="0"/>
        <v>0.57072960000000006</v>
      </c>
      <c r="E20" s="35">
        <v>3.5670600000000001</v>
      </c>
      <c r="F20" s="172">
        <v>5244</v>
      </c>
      <c r="G20" s="172">
        <v>5244</v>
      </c>
      <c r="H20" s="172">
        <v>5244</v>
      </c>
      <c r="I20" s="172">
        <v>5244</v>
      </c>
      <c r="J20" s="172">
        <v>5244</v>
      </c>
      <c r="K20" s="172">
        <v>5244</v>
      </c>
      <c r="L20" s="172">
        <v>5416.5</v>
      </c>
      <c r="M20" s="172">
        <v>5416.5</v>
      </c>
      <c r="N20" s="206"/>
      <c r="O20" s="206"/>
      <c r="P20" s="206"/>
      <c r="Q20" s="206"/>
      <c r="R20" s="206"/>
      <c r="S20" s="206"/>
      <c r="T20" s="206"/>
      <c r="U20" s="206"/>
    </row>
    <row r="21" spans="1:21" ht="15.75" thickBot="1" x14ac:dyDescent="0.3">
      <c r="A21" s="33" t="s">
        <v>1612</v>
      </c>
      <c r="B21" s="59">
        <v>31</v>
      </c>
      <c r="C21" s="34" t="s">
        <v>356</v>
      </c>
      <c r="D21" s="35">
        <f t="shared" si="0"/>
        <v>0.59371200000000002</v>
      </c>
      <c r="E21" s="35">
        <v>3.7107000000000001</v>
      </c>
      <c r="F21" s="172">
        <v>5347.5</v>
      </c>
      <c r="G21" s="172">
        <v>5347.5</v>
      </c>
      <c r="H21" s="172">
        <v>5347.5</v>
      </c>
      <c r="I21" s="172">
        <v>5418.7999999999993</v>
      </c>
      <c r="J21" s="172">
        <v>5418.7999999999993</v>
      </c>
      <c r="K21" s="172">
        <v>5418.7999999999993</v>
      </c>
      <c r="L21" s="172">
        <v>5597.0499999999993</v>
      </c>
      <c r="M21" s="172">
        <v>5882.25</v>
      </c>
      <c r="N21" s="206"/>
      <c r="O21" s="206"/>
      <c r="P21" s="206"/>
      <c r="Q21" s="206"/>
      <c r="R21" s="206"/>
      <c r="S21" s="206"/>
      <c r="T21" s="206"/>
      <c r="U21" s="206"/>
    </row>
    <row r="22" spans="1:21" ht="15.75" thickBot="1" x14ac:dyDescent="0.3">
      <c r="A22" s="33" t="s">
        <v>1613</v>
      </c>
      <c r="B22" s="59">
        <v>32</v>
      </c>
      <c r="C22" s="36" t="s">
        <v>357</v>
      </c>
      <c r="D22" s="35">
        <f t="shared" si="0"/>
        <v>0.61286400000000008</v>
      </c>
      <c r="E22" s="35">
        <v>3.8304000000000005</v>
      </c>
      <c r="F22" s="172">
        <v>5520</v>
      </c>
      <c r="G22" s="172">
        <v>5520</v>
      </c>
      <c r="H22" s="172">
        <v>5520</v>
      </c>
      <c r="I22" s="172">
        <v>5593.5999999999995</v>
      </c>
      <c r="J22" s="172">
        <v>5593.5999999999995</v>
      </c>
      <c r="K22" s="172">
        <v>5593.5999999999995</v>
      </c>
      <c r="L22" s="172">
        <v>5777.5999999999995</v>
      </c>
      <c r="M22" s="172">
        <v>6071.9999999999991</v>
      </c>
      <c r="N22" s="206"/>
      <c r="O22" s="206"/>
      <c r="P22" s="206"/>
      <c r="Q22" s="206"/>
      <c r="R22" s="206"/>
      <c r="S22" s="206"/>
      <c r="T22" s="206"/>
      <c r="U22" s="206"/>
    </row>
    <row r="23" spans="1:21" ht="15.75" thickBot="1" x14ac:dyDescent="0.3">
      <c r="A23" s="33" t="s">
        <v>1614</v>
      </c>
      <c r="B23" s="59">
        <v>33</v>
      </c>
      <c r="C23" s="36" t="s">
        <v>358</v>
      </c>
      <c r="D23" s="35">
        <f t="shared" si="0"/>
        <v>0.63201600000000002</v>
      </c>
      <c r="E23" s="35">
        <v>3.9500999999999999</v>
      </c>
      <c r="F23" s="172">
        <v>5692.5</v>
      </c>
      <c r="G23" s="172">
        <v>5692.5</v>
      </c>
      <c r="H23" s="172">
        <v>5692.5</v>
      </c>
      <c r="I23" s="172">
        <v>5768.4</v>
      </c>
      <c r="J23" s="172">
        <v>5768.4</v>
      </c>
      <c r="K23" s="172">
        <v>5768.4</v>
      </c>
      <c r="L23" s="172">
        <v>5958.15</v>
      </c>
      <c r="M23" s="172">
        <v>6261.7499999999991</v>
      </c>
      <c r="N23" s="206"/>
      <c r="O23" s="206"/>
      <c r="P23" s="206"/>
      <c r="Q23" s="206"/>
      <c r="R23" s="206"/>
      <c r="S23" s="206"/>
      <c r="T23" s="206"/>
      <c r="U23" s="206"/>
    </row>
    <row r="24" spans="1:21" ht="15.75" thickBot="1" x14ac:dyDescent="0.3">
      <c r="A24" s="33" t="s">
        <v>1615</v>
      </c>
      <c r="B24" s="59">
        <v>34</v>
      </c>
      <c r="C24" s="36" t="s">
        <v>359</v>
      </c>
      <c r="D24" s="35">
        <f t="shared" si="0"/>
        <v>0.65116799999999997</v>
      </c>
      <c r="E24" s="35">
        <v>4.0697999999999999</v>
      </c>
      <c r="F24" s="172">
        <v>5865</v>
      </c>
      <c r="G24" s="172">
        <v>5865</v>
      </c>
      <c r="H24" s="172">
        <v>5865</v>
      </c>
      <c r="I24" s="172">
        <v>5943.2</v>
      </c>
      <c r="J24" s="172">
        <v>5943.2</v>
      </c>
      <c r="K24" s="172">
        <v>5943.2</v>
      </c>
      <c r="L24" s="172">
        <v>6138.7</v>
      </c>
      <c r="M24" s="172">
        <v>6451.4999999999991</v>
      </c>
      <c r="N24" s="206"/>
      <c r="O24" s="206"/>
      <c r="P24" s="206"/>
      <c r="Q24" s="206"/>
      <c r="R24" s="206"/>
      <c r="S24" s="206"/>
      <c r="T24" s="206"/>
      <c r="U24" s="206"/>
    </row>
    <row r="25" spans="1:21" ht="15.75" thickBot="1" x14ac:dyDescent="0.3">
      <c r="A25" s="33" t="s">
        <v>1616</v>
      </c>
      <c r="B25" s="59">
        <v>35</v>
      </c>
      <c r="C25" s="36" t="s">
        <v>360</v>
      </c>
      <c r="D25" s="35">
        <f t="shared" si="0"/>
        <v>0.67032000000000014</v>
      </c>
      <c r="E25" s="35">
        <v>4.1895000000000007</v>
      </c>
      <c r="F25" s="172">
        <v>6037.4999999999991</v>
      </c>
      <c r="G25" s="172">
        <v>6037.4999999999991</v>
      </c>
      <c r="H25" s="172">
        <v>6037.4999999999991</v>
      </c>
      <c r="I25" s="172">
        <v>6117.9999999999991</v>
      </c>
      <c r="J25" s="172">
        <v>6117.9999999999991</v>
      </c>
      <c r="K25" s="172">
        <v>6117.9999999999991</v>
      </c>
      <c r="L25" s="172">
        <v>6319.2499999999991</v>
      </c>
      <c r="M25" s="172">
        <v>6641.2499999999991</v>
      </c>
      <c r="N25" s="206"/>
      <c r="O25" s="206"/>
      <c r="P25" s="206"/>
      <c r="Q25" s="206"/>
      <c r="R25" s="206"/>
      <c r="S25" s="206"/>
      <c r="T25" s="206"/>
      <c r="U25" s="206"/>
    </row>
    <row r="26" spans="1:21" ht="15.75" thickBot="1" x14ac:dyDescent="0.3">
      <c r="A26" s="39" t="s">
        <v>1634</v>
      </c>
      <c r="B26" s="59">
        <v>36</v>
      </c>
      <c r="C26" s="40" t="s">
        <v>361</v>
      </c>
      <c r="D26" s="35">
        <f t="shared" si="0"/>
        <v>0.68564160000000007</v>
      </c>
      <c r="E26" s="35">
        <v>4.2852600000000001</v>
      </c>
      <c r="F26" s="172">
        <v>6209.9999999999991</v>
      </c>
      <c r="G26" s="172">
        <v>6209.9999999999991</v>
      </c>
      <c r="H26" s="172">
        <v>6209.9999999999991</v>
      </c>
      <c r="I26" s="172">
        <v>6292.7999999999993</v>
      </c>
      <c r="J26" s="172">
        <v>6292.7999999999993</v>
      </c>
      <c r="K26" s="172">
        <v>6292.7999999999993</v>
      </c>
      <c r="L26" s="172">
        <v>6499.7999999999993</v>
      </c>
      <c r="M26" s="172">
        <v>6830.9999999999991</v>
      </c>
      <c r="N26" s="206"/>
      <c r="O26" s="206"/>
      <c r="P26" s="206"/>
      <c r="Q26" s="206"/>
      <c r="R26" s="206"/>
      <c r="S26" s="206"/>
      <c r="T26" s="206"/>
      <c r="U26" s="206"/>
    </row>
    <row r="27" spans="1:21" ht="15.75" thickBot="1" x14ac:dyDescent="0.3">
      <c r="A27" s="33" t="s">
        <v>1617</v>
      </c>
      <c r="B27" s="59">
        <v>37</v>
      </c>
      <c r="C27" s="34" t="s">
        <v>362</v>
      </c>
      <c r="D27" s="35">
        <f t="shared" si="0"/>
        <v>0.70862400000000014</v>
      </c>
      <c r="E27" s="35">
        <v>4.4289000000000005</v>
      </c>
      <c r="F27" s="172">
        <v>6297.4</v>
      </c>
      <c r="G27" s="172">
        <v>6297.4</v>
      </c>
      <c r="H27" s="172">
        <v>6297.4</v>
      </c>
      <c r="I27" s="172">
        <v>6467.5999999999995</v>
      </c>
      <c r="J27" s="173">
        <v>6467.5999999999995</v>
      </c>
      <c r="K27" s="172">
        <v>6893.0999999999995</v>
      </c>
      <c r="L27" s="172">
        <v>7148.4</v>
      </c>
      <c r="M27" s="172">
        <v>7488.7999999999993</v>
      </c>
      <c r="N27" s="206"/>
      <c r="O27" s="206"/>
      <c r="P27" s="206"/>
      <c r="Q27" s="206"/>
      <c r="R27" s="206"/>
      <c r="S27" s="206"/>
      <c r="T27" s="206"/>
      <c r="U27" s="206"/>
    </row>
    <row r="28" spans="1:21" ht="15.75" thickBot="1" x14ac:dyDescent="0.3">
      <c r="A28" s="33" t="s">
        <v>1618</v>
      </c>
      <c r="B28" s="59">
        <v>38</v>
      </c>
      <c r="C28" s="36" t="s">
        <v>363</v>
      </c>
      <c r="D28" s="35">
        <f t="shared" si="0"/>
        <v>0.72777600000000009</v>
      </c>
      <c r="E28" s="35">
        <v>4.5486000000000004</v>
      </c>
      <c r="F28" s="172">
        <v>6467.5999999999995</v>
      </c>
      <c r="G28" s="172">
        <v>6467.5999999999995</v>
      </c>
      <c r="H28" s="172">
        <v>6467.5999999999995</v>
      </c>
      <c r="I28" s="172">
        <v>6642.4</v>
      </c>
      <c r="J28" s="173">
        <v>6642.4</v>
      </c>
      <c r="K28" s="172">
        <v>7079.4</v>
      </c>
      <c r="L28" s="172">
        <v>7341.5999999999995</v>
      </c>
      <c r="M28" s="172">
        <v>7691.2</v>
      </c>
      <c r="N28" s="206"/>
      <c r="O28" s="206"/>
      <c r="P28" s="206"/>
      <c r="Q28" s="206"/>
      <c r="R28" s="206"/>
      <c r="S28" s="206"/>
      <c r="T28" s="206"/>
      <c r="U28" s="206"/>
    </row>
    <row r="29" spans="1:21" ht="15.75" thickBot="1" x14ac:dyDescent="0.3">
      <c r="A29" s="33" t="s">
        <v>1619</v>
      </c>
      <c r="B29" s="59">
        <v>39</v>
      </c>
      <c r="C29" s="36" t="s">
        <v>364</v>
      </c>
      <c r="D29" s="35">
        <f t="shared" si="0"/>
        <v>0.74692800000000004</v>
      </c>
      <c r="E29" s="35">
        <v>4.6683000000000003</v>
      </c>
      <c r="F29" s="172">
        <v>6637.7999999999993</v>
      </c>
      <c r="G29" s="172">
        <v>6637.7999999999993</v>
      </c>
      <c r="H29" s="172">
        <v>6637.7999999999993</v>
      </c>
      <c r="I29" s="172">
        <v>6817.2</v>
      </c>
      <c r="J29" s="173">
        <v>6817.2</v>
      </c>
      <c r="K29" s="172">
        <v>7265.7</v>
      </c>
      <c r="L29" s="172">
        <v>7534.7999999999993</v>
      </c>
      <c r="M29" s="172">
        <v>7893.5999999999995</v>
      </c>
      <c r="N29" s="206"/>
      <c r="O29" s="206"/>
      <c r="P29" s="206"/>
      <c r="Q29" s="206"/>
      <c r="R29" s="206"/>
      <c r="S29" s="206"/>
      <c r="T29" s="206"/>
      <c r="U29" s="206"/>
    </row>
    <row r="30" spans="1:21" ht="15.75" thickBot="1" x14ac:dyDescent="0.3">
      <c r="A30" s="33" t="s">
        <v>1620</v>
      </c>
      <c r="B30" s="59">
        <v>40</v>
      </c>
      <c r="C30" s="36" t="s">
        <v>365</v>
      </c>
      <c r="D30" s="35">
        <f t="shared" si="0"/>
        <v>0.76608000000000009</v>
      </c>
      <c r="E30" s="35">
        <v>4.7880000000000003</v>
      </c>
      <c r="F30" s="172">
        <v>6807.9999999999991</v>
      </c>
      <c r="G30" s="172">
        <v>6807.9999999999991</v>
      </c>
      <c r="H30" s="172">
        <v>6807.9999999999991</v>
      </c>
      <c r="I30" s="172">
        <v>6991.9999999999991</v>
      </c>
      <c r="J30" s="173">
        <v>6991.9999999999991</v>
      </c>
      <c r="K30" s="172">
        <v>7451.9999999999991</v>
      </c>
      <c r="L30" s="172">
        <v>7727.9999999999991</v>
      </c>
      <c r="M30" s="172">
        <v>8095.9999999999991</v>
      </c>
      <c r="N30" s="206"/>
      <c r="O30" s="206"/>
      <c r="P30" s="206"/>
      <c r="Q30" s="206"/>
      <c r="R30" s="206"/>
      <c r="S30" s="206"/>
      <c r="T30" s="206"/>
      <c r="U30" s="206"/>
    </row>
    <row r="31" spans="1:21" ht="15.75" thickBot="1" x14ac:dyDescent="0.3">
      <c r="A31" s="33" t="s">
        <v>1621</v>
      </c>
      <c r="B31" s="59">
        <v>41</v>
      </c>
      <c r="C31" s="36" t="s">
        <v>366</v>
      </c>
      <c r="D31" s="35">
        <f t="shared" si="0"/>
        <v>0.78523200000000004</v>
      </c>
      <c r="E31" s="35">
        <v>4.9077000000000002</v>
      </c>
      <c r="F31" s="172">
        <v>6978.2</v>
      </c>
      <c r="G31" s="172">
        <v>6978.2</v>
      </c>
      <c r="H31" s="172">
        <v>6978.2</v>
      </c>
      <c r="I31" s="172">
        <v>7166.7999999999993</v>
      </c>
      <c r="J31" s="173">
        <v>7166.7999999999993</v>
      </c>
      <c r="K31" s="172">
        <v>7638.2999999999993</v>
      </c>
      <c r="L31" s="172">
        <v>7921.2</v>
      </c>
      <c r="M31" s="172">
        <v>8298.4</v>
      </c>
      <c r="N31" s="206"/>
      <c r="O31" s="206"/>
      <c r="P31" s="206"/>
      <c r="Q31" s="206"/>
      <c r="R31" s="206"/>
      <c r="S31" s="206"/>
      <c r="T31" s="206"/>
      <c r="U31" s="206"/>
    </row>
    <row r="32" spans="1:21" ht="15.75" thickBot="1" x14ac:dyDescent="0.3">
      <c r="A32" s="39" t="s">
        <v>1635</v>
      </c>
      <c r="B32" s="59">
        <v>42</v>
      </c>
      <c r="C32" s="40" t="s">
        <v>367</v>
      </c>
      <c r="D32" s="35">
        <f t="shared" si="0"/>
        <v>0.80055359999999998</v>
      </c>
      <c r="E32" s="35">
        <v>5.0034599999999996</v>
      </c>
      <c r="F32" s="172">
        <v>7148.4</v>
      </c>
      <c r="G32" s="172">
        <v>7148.4</v>
      </c>
      <c r="H32" s="172">
        <v>7148.4</v>
      </c>
      <c r="I32" s="172">
        <v>7341.5999999999995</v>
      </c>
      <c r="J32" s="173">
        <v>7341.5999999999995</v>
      </c>
      <c r="K32" s="172">
        <v>7824.5999999999995</v>
      </c>
      <c r="L32" s="172">
        <v>8114.4</v>
      </c>
      <c r="M32" s="172">
        <v>8500.7999999999993</v>
      </c>
      <c r="N32" s="206"/>
      <c r="O32" s="206"/>
      <c r="P32" s="206"/>
      <c r="Q32" s="206"/>
      <c r="R32" s="206"/>
      <c r="S32" s="206"/>
      <c r="T32" s="206"/>
      <c r="U32" s="206"/>
    </row>
    <row r="33" spans="1:21" ht="15.75" thickBot="1" x14ac:dyDescent="0.3">
      <c r="A33" s="33" t="s">
        <v>1622</v>
      </c>
      <c r="B33" s="59">
        <v>43</v>
      </c>
      <c r="C33" s="34" t="s">
        <v>368</v>
      </c>
      <c r="D33" s="35">
        <f t="shared" si="0"/>
        <v>0.82353600000000005</v>
      </c>
      <c r="E33" s="35">
        <v>5.1471</v>
      </c>
      <c r="F33" s="172">
        <v>7318.5999999999995</v>
      </c>
      <c r="G33" s="172">
        <v>7466.95</v>
      </c>
      <c r="H33" s="288">
        <v>7466.95</v>
      </c>
      <c r="I33" s="172">
        <v>8060.3499999999995</v>
      </c>
      <c r="J33" s="172">
        <v>8258.15</v>
      </c>
      <c r="K33" s="172">
        <v>8357.0499999999993</v>
      </c>
      <c r="L33" s="172">
        <v>8802.0999999999985</v>
      </c>
      <c r="M33" s="172">
        <v>9148.25</v>
      </c>
      <c r="N33" s="206"/>
      <c r="O33" s="206"/>
      <c r="P33" s="206"/>
      <c r="Q33" s="206"/>
      <c r="R33" s="206"/>
      <c r="S33" s="206"/>
      <c r="T33" s="206"/>
      <c r="U33" s="206"/>
    </row>
    <row r="34" spans="1:21" ht="15.75" thickBot="1" x14ac:dyDescent="0.3">
      <c r="A34" s="33" t="s">
        <v>1623</v>
      </c>
      <c r="B34" s="59">
        <v>44</v>
      </c>
      <c r="C34" s="36" t="s">
        <v>369</v>
      </c>
      <c r="D34" s="35">
        <f t="shared" si="0"/>
        <v>0.8426880000000001</v>
      </c>
      <c r="E34" s="35">
        <v>5.2668000000000008</v>
      </c>
      <c r="F34" s="172">
        <v>7488.7999999999993</v>
      </c>
      <c r="G34" s="172">
        <v>7640.5999999999995</v>
      </c>
      <c r="H34" s="288">
        <v>7640.5999999999995</v>
      </c>
      <c r="I34" s="172">
        <v>8247.7999999999993</v>
      </c>
      <c r="J34" s="172">
        <v>8450.1999999999989</v>
      </c>
      <c r="K34" s="172">
        <v>8551.4</v>
      </c>
      <c r="L34" s="172">
        <v>9006.7999999999993</v>
      </c>
      <c r="M34" s="172">
        <v>9361</v>
      </c>
      <c r="N34" s="206"/>
      <c r="O34" s="206"/>
      <c r="P34" s="206"/>
      <c r="Q34" s="206"/>
      <c r="R34" s="206"/>
      <c r="S34" s="206"/>
      <c r="T34" s="206"/>
      <c r="U34" s="206"/>
    </row>
    <row r="35" spans="1:21" ht="15.75" thickBot="1" x14ac:dyDescent="0.3">
      <c r="A35" s="33" t="s">
        <v>1624</v>
      </c>
      <c r="B35" s="59">
        <v>45</v>
      </c>
      <c r="C35" s="36" t="s">
        <v>370</v>
      </c>
      <c r="D35" s="35">
        <f t="shared" si="0"/>
        <v>0.86183999999999994</v>
      </c>
      <c r="E35" s="35">
        <v>5.3864999999999998</v>
      </c>
      <c r="F35" s="172">
        <v>7658.9999999999991</v>
      </c>
      <c r="G35" s="172">
        <v>7814.2499999999991</v>
      </c>
      <c r="H35" s="288">
        <v>7814.2499999999991</v>
      </c>
      <c r="I35" s="172">
        <v>8435.25</v>
      </c>
      <c r="J35" s="172">
        <v>8642.25</v>
      </c>
      <c r="K35" s="172">
        <v>8745.75</v>
      </c>
      <c r="L35" s="172">
        <v>9211.5</v>
      </c>
      <c r="M35" s="172">
        <v>9573.75</v>
      </c>
      <c r="N35" s="206"/>
      <c r="O35" s="206"/>
      <c r="P35" s="206"/>
      <c r="Q35" s="206"/>
      <c r="R35" s="206"/>
      <c r="S35" s="206"/>
      <c r="T35" s="206"/>
      <c r="U35" s="206"/>
    </row>
    <row r="36" spans="1:21" ht="15.75" thickBot="1" x14ac:dyDescent="0.3">
      <c r="A36" s="33" t="s">
        <v>1625</v>
      </c>
      <c r="B36" s="59">
        <v>46</v>
      </c>
      <c r="C36" s="36" t="s">
        <v>371</v>
      </c>
      <c r="D36" s="35">
        <f t="shared" si="0"/>
        <v>0.880992</v>
      </c>
      <c r="E36" s="35">
        <v>5.5061999999999998</v>
      </c>
      <c r="F36" s="172">
        <v>7829.2</v>
      </c>
      <c r="G36" s="172">
        <v>7987.9</v>
      </c>
      <c r="H36" s="174">
        <v>7987.9</v>
      </c>
      <c r="I36" s="172">
        <v>8622.6999999999989</v>
      </c>
      <c r="J36" s="172">
        <v>8834.2999999999993</v>
      </c>
      <c r="K36" s="172">
        <v>8940.0999999999985</v>
      </c>
      <c r="L36" s="172">
        <v>9416.1999999999989</v>
      </c>
      <c r="M36" s="172">
        <v>9786.5</v>
      </c>
      <c r="N36" s="206"/>
      <c r="O36" s="206"/>
      <c r="P36" s="206"/>
      <c r="Q36" s="206"/>
      <c r="R36" s="206"/>
      <c r="S36" s="206"/>
      <c r="T36" s="206"/>
      <c r="U36" s="206"/>
    </row>
    <row r="37" spans="1:21" ht="15.75" thickBot="1" x14ac:dyDescent="0.3">
      <c r="A37" s="33" t="s">
        <v>1626</v>
      </c>
      <c r="B37" s="59">
        <v>47</v>
      </c>
      <c r="C37" s="36" t="s">
        <v>372</v>
      </c>
      <c r="D37" s="35">
        <f t="shared" si="0"/>
        <v>0.90014400000000006</v>
      </c>
      <c r="E37" s="35">
        <v>5.6259000000000006</v>
      </c>
      <c r="F37" s="172">
        <v>7999.4</v>
      </c>
      <c r="G37" s="172">
        <v>8161.5499999999993</v>
      </c>
      <c r="H37" s="174">
        <v>8161.5499999999993</v>
      </c>
      <c r="I37" s="172">
        <v>8810.15</v>
      </c>
      <c r="J37" s="172">
        <v>9026.3499999999985</v>
      </c>
      <c r="K37" s="172">
        <v>9134.4499999999989</v>
      </c>
      <c r="L37" s="172">
        <v>9620.9</v>
      </c>
      <c r="M37" s="172">
        <v>9999.25</v>
      </c>
      <c r="N37" s="206"/>
      <c r="O37" s="206"/>
      <c r="P37" s="206"/>
      <c r="Q37" s="206"/>
      <c r="R37" s="206"/>
      <c r="S37" s="206"/>
      <c r="T37" s="206"/>
      <c r="U37" s="206"/>
    </row>
    <row r="38" spans="1:21" ht="15.75" thickBot="1" x14ac:dyDescent="0.3">
      <c r="A38" s="39" t="s">
        <v>373</v>
      </c>
      <c r="B38" s="59">
        <v>48</v>
      </c>
      <c r="C38" s="40" t="s">
        <v>374</v>
      </c>
      <c r="D38" s="35">
        <f t="shared" si="0"/>
        <v>0.9154656000000001</v>
      </c>
      <c r="E38" s="35">
        <v>5.7216600000000009</v>
      </c>
      <c r="F38" s="172">
        <v>8169.5999999999995</v>
      </c>
      <c r="G38" s="172">
        <v>8335.1999999999989</v>
      </c>
      <c r="H38" s="174">
        <v>8335.1999999999989</v>
      </c>
      <c r="I38" s="172">
        <v>8997.5999999999985</v>
      </c>
      <c r="J38" s="172">
        <v>9218.4</v>
      </c>
      <c r="K38" s="172">
        <v>9328.7999999999993</v>
      </c>
      <c r="L38" s="172">
        <v>9825.5999999999985</v>
      </c>
      <c r="M38" s="172">
        <v>10212</v>
      </c>
      <c r="N38" s="206"/>
      <c r="O38" s="206"/>
      <c r="P38" s="206"/>
      <c r="Q38" s="206"/>
      <c r="R38" s="206"/>
      <c r="S38" s="206"/>
      <c r="T38" s="206"/>
      <c r="U38" s="206"/>
    </row>
    <row r="39" spans="1:21" ht="15.75" thickBot="1" x14ac:dyDescent="0.3">
      <c r="A39" s="33" t="s">
        <v>1627</v>
      </c>
      <c r="B39" s="59">
        <v>49</v>
      </c>
      <c r="C39" s="34" t="s">
        <v>375</v>
      </c>
      <c r="D39" s="35">
        <f t="shared" si="0"/>
        <v>0.93844800000000006</v>
      </c>
      <c r="E39" s="35">
        <v>5.8653000000000004</v>
      </c>
      <c r="F39" s="172">
        <v>8396.15</v>
      </c>
      <c r="G39" s="172">
        <v>8396.15</v>
      </c>
      <c r="H39" s="175">
        <v>8734.25</v>
      </c>
      <c r="I39" s="172">
        <v>9185.0499999999993</v>
      </c>
      <c r="J39" s="172">
        <v>9410.4499999999989</v>
      </c>
      <c r="K39" s="172">
        <v>10143</v>
      </c>
      <c r="L39" s="172">
        <v>10424.75</v>
      </c>
      <c r="M39" s="176" t="s">
        <v>1898</v>
      </c>
      <c r="N39" s="206"/>
      <c r="O39" s="206"/>
      <c r="P39" s="206"/>
      <c r="Q39" s="206"/>
      <c r="R39" s="206"/>
      <c r="S39" s="206"/>
      <c r="T39" s="206"/>
      <c r="U39" s="206"/>
    </row>
    <row r="40" spans="1:21" ht="15.75" thickBot="1" x14ac:dyDescent="0.3">
      <c r="A40" s="33" t="s">
        <v>1628</v>
      </c>
      <c r="B40" s="59">
        <v>50</v>
      </c>
      <c r="C40" s="36" t="s">
        <v>376</v>
      </c>
      <c r="D40" s="35">
        <f t="shared" si="0"/>
        <v>0.95760000000000012</v>
      </c>
      <c r="E40" s="35">
        <v>5.9850000000000003</v>
      </c>
      <c r="F40" s="172">
        <v>8567.5</v>
      </c>
      <c r="G40" s="172">
        <v>8567.5</v>
      </c>
      <c r="H40" s="175">
        <v>8912.5</v>
      </c>
      <c r="I40" s="172">
        <v>9372.5</v>
      </c>
      <c r="J40" s="172">
        <v>9602.5</v>
      </c>
      <c r="K40" s="172">
        <v>10350</v>
      </c>
      <c r="L40" s="172">
        <v>10637.5</v>
      </c>
      <c r="M40" s="176" t="s">
        <v>1898</v>
      </c>
      <c r="N40" s="206"/>
      <c r="O40" s="206"/>
      <c r="P40" s="206"/>
      <c r="Q40" s="206"/>
      <c r="R40" s="206"/>
      <c r="S40" s="206"/>
      <c r="T40" s="206"/>
      <c r="U40" s="206"/>
    </row>
    <row r="41" spans="1:21" ht="15.75" thickBot="1" x14ac:dyDescent="0.3">
      <c r="A41" s="33" t="s">
        <v>1629</v>
      </c>
      <c r="B41" s="59">
        <v>51</v>
      </c>
      <c r="C41" s="36" t="s">
        <v>377</v>
      </c>
      <c r="D41" s="35">
        <f t="shared" si="0"/>
        <v>0.97675200000000006</v>
      </c>
      <c r="E41" s="35">
        <v>6.1047000000000002</v>
      </c>
      <c r="F41" s="172">
        <v>8738.8499999999985</v>
      </c>
      <c r="G41" s="172">
        <v>8738.8499999999985</v>
      </c>
      <c r="H41" s="175">
        <v>9090.75</v>
      </c>
      <c r="I41" s="172">
        <v>9559.9499999999989</v>
      </c>
      <c r="J41" s="172">
        <v>9794.5499999999993</v>
      </c>
      <c r="K41" s="172">
        <v>10557</v>
      </c>
      <c r="L41" s="172">
        <v>10850.25</v>
      </c>
      <c r="M41" s="176" t="s">
        <v>1898</v>
      </c>
      <c r="N41" s="206"/>
      <c r="O41" s="206"/>
      <c r="P41" s="206"/>
      <c r="Q41" s="206"/>
      <c r="R41" s="206"/>
      <c r="S41" s="206"/>
      <c r="T41" s="206"/>
      <c r="U41" s="206"/>
    </row>
    <row r="42" spans="1:21" ht="15.75" thickBot="1" x14ac:dyDescent="0.3">
      <c r="A42" s="33" t="s">
        <v>1630</v>
      </c>
      <c r="B42" s="59">
        <v>52</v>
      </c>
      <c r="C42" s="36" t="s">
        <v>378</v>
      </c>
      <c r="D42" s="35">
        <f t="shared" si="0"/>
        <v>0.99590400000000001</v>
      </c>
      <c r="E42" s="35">
        <v>6.2244000000000002</v>
      </c>
      <c r="F42" s="172">
        <v>8910.1999999999989</v>
      </c>
      <c r="G42" s="172">
        <v>8910.1999999999989</v>
      </c>
      <c r="H42" s="175">
        <v>9269</v>
      </c>
      <c r="I42" s="172">
        <v>9747.4</v>
      </c>
      <c r="J42" s="172">
        <v>9986.5999999999985</v>
      </c>
      <c r="K42" s="172">
        <v>10764</v>
      </c>
      <c r="L42" s="172">
        <v>11063</v>
      </c>
      <c r="M42" s="176" t="s">
        <v>1898</v>
      </c>
      <c r="N42" s="206"/>
      <c r="O42" s="206"/>
      <c r="P42" s="206"/>
      <c r="Q42" s="206"/>
      <c r="R42" s="206"/>
      <c r="S42" s="206"/>
      <c r="T42" s="206"/>
      <c r="U42" s="206"/>
    </row>
    <row r="43" spans="1:21" ht="15.75" thickBot="1" x14ac:dyDescent="0.3">
      <c r="A43" s="33" t="s">
        <v>1631</v>
      </c>
      <c r="B43" s="59">
        <v>53</v>
      </c>
      <c r="C43" s="36" t="s">
        <v>379</v>
      </c>
      <c r="D43" s="35">
        <f t="shared" si="0"/>
        <v>1.015056</v>
      </c>
      <c r="E43" s="35">
        <v>6.3441000000000001</v>
      </c>
      <c r="F43" s="172">
        <v>9081.5499999999993</v>
      </c>
      <c r="G43" s="172">
        <v>9081.5499999999993</v>
      </c>
      <c r="H43" s="175">
        <v>9447.25</v>
      </c>
      <c r="I43" s="172">
        <v>9934.8499999999985</v>
      </c>
      <c r="J43" s="172">
        <v>10178.65</v>
      </c>
      <c r="K43" s="172">
        <v>10971</v>
      </c>
      <c r="L43" s="172">
        <v>11275.75</v>
      </c>
      <c r="M43" s="176" t="s">
        <v>1898</v>
      </c>
      <c r="N43" s="206"/>
      <c r="O43" s="206"/>
      <c r="P43" s="206"/>
      <c r="Q43" s="206"/>
      <c r="R43" s="206"/>
      <c r="S43" s="206"/>
      <c r="T43" s="206"/>
      <c r="U43" s="206"/>
    </row>
    <row r="44" spans="1:21" ht="15.75" thickBot="1" x14ac:dyDescent="0.3">
      <c r="A44" s="39" t="s">
        <v>1636</v>
      </c>
      <c r="B44" s="59">
        <v>54</v>
      </c>
      <c r="C44" s="40" t="s">
        <v>380</v>
      </c>
      <c r="D44" s="35">
        <f t="shared" si="0"/>
        <v>1.0303776</v>
      </c>
      <c r="E44" s="35">
        <v>6.4398600000000004</v>
      </c>
      <c r="F44" s="172">
        <v>9252.9</v>
      </c>
      <c r="G44" s="172">
        <v>9252.9</v>
      </c>
      <c r="H44" s="175">
        <v>9625.5</v>
      </c>
      <c r="I44" s="172">
        <v>10122.299999999999</v>
      </c>
      <c r="J44" s="172">
        <v>10370.699999999999</v>
      </c>
      <c r="K44" s="172">
        <v>11178</v>
      </c>
      <c r="L44" s="172">
        <v>11488.5</v>
      </c>
      <c r="M44" s="176" t="s">
        <v>1898</v>
      </c>
      <c r="N44" s="206"/>
      <c r="O44" s="206"/>
      <c r="P44" s="206"/>
      <c r="Q44" s="206"/>
      <c r="R44" s="206"/>
      <c r="S44" s="206"/>
      <c r="T44" s="206"/>
      <c r="U44" s="206"/>
    </row>
    <row r="45" spans="1:21" ht="15.75" thickBot="1" x14ac:dyDescent="0.3">
      <c r="A45" s="33" t="s">
        <v>1637</v>
      </c>
      <c r="B45" s="59">
        <v>55</v>
      </c>
      <c r="C45" s="34" t="s">
        <v>381</v>
      </c>
      <c r="D45" s="35">
        <f t="shared" si="0"/>
        <v>1.0533600000000001</v>
      </c>
      <c r="E45" s="35">
        <v>6.5835000000000008</v>
      </c>
      <c r="F45" s="172">
        <v>9424.25</v>
      </c>
      <c r="G45" s="172">
        <v>9740.5</v>
      </c>
      <c r="H45" s="175">
        <v>9993.5</v>
      </c>
      <c r="I45" s="172">
        <v>10689.25</v>
      </c>
      <c r="J45" s="172">
        <v>10942.25</v>
      </c>
      <c r="K45" s="172">
        <v>11701.25</v>
      </c>
      <c r="L45" s="176" t="s">
        <v>1898</v>
      </c>
      <c r="M45" s="176" t="s">
        <v>1898</v>
      </c>
      <c r="N45" s="206"/>
      <c r="O45" s="206"/>
      <c r="P45" s="206"/>
      <c r="Q45" s="206"/>
      <c r="R45" s="206"/>
      <c r="S45" s="206"/>
      <c r="T45" s="206"/>
      <c r="U45" s="206"/>
    </row>
    <row r="46" spans="1:21" ht="15.75" thickBot="1" x14ac:dyDescent="0.3">
      <c r="A46" s="33" t="s">
        <v>1638</v>
      </c>
      <c r="B46" s="59">
        <v>56</v>
      </c>
      <c r="C46" s="36" t="s">
        <v>382</v>
      </c>
      <c r="D46" s="35">
        <f t="shared" si="0"/>
        <v>1.0725119999999999</v>
      </c>
      <c r="E46" s="35">
        <v>6.7031999999999998</v>
      </c>
      <c r="F46" s="172">
        <v>9595.5999999999985</v>
      </c>
      <c r="G46" s="172">
        <v>9917.5999999999985</v>
      </c>
      <c r="H46" s="175">
        <v>10175.199999999999</v>
      </c>
      <c r="I46" s="172">
        <v>10883.599999999999</v>
      </c>
      <c r="J46" s="172">
        <v>11141.199999999999</v>
      </c>
      <c r="K46" s="172">
        <v>11913.999999999998</v>
      </c>
      <c r="L46" s="176" t="s">
        <v>1898</v>
      </c>
      <c r="M46" s="176" t="s">
        <v>1898</v>
      </c>
      <c r="N46" s="206"/>
      <c r="O46" s="206"/>
      <c r="P46" s="206"/>
      <c r="Q46" s="206"/>
      <c r="R46" s="206"/>
      <c r="S46" s="206"/>
      <c r="T46" s="206"/>
      <c r="U46" s="206"/>
    </row>
    <row r="47" spans="1:21" ht="15.75" thickBot="1" x14ac:dyDescent="0.3">
      <c r="A47" s="33" t="s">
        <v>1639</v>
      </c>
      <c r="B47" s="59">
        <v>57</v>
      </c>
      <c r="C47" s="36" t="s">
        <v>383</v>
      </c>
      <c r="D47" s="35">
        <f t="shared" si="0"/>
        <v>1.0916640000000002</v>
      </c>
      <c r="E47" s="35">
        <v>6.8229000000000006</v>
      </c>
      <c r="F47" s="172">
        <v>9766.9499999999989</v>
      </c>
      <c r="G47" s="172">
        <v>10094.699999999999</v>
      </c>
      <c r="H47" s="175">
        <v>10356.9</v>
      </c>
      <c r="I47" s="172">
        <v>11077.949999999999</v>
      </c>
      <c r="J47" s="172">
        <v>11340.15</v>
      </c>
      <c r="K47" s="172">
        <v>12126.749999999998</v>
      </c>
      <c r="L47" s="176" t="s">
        <v>1898</v>
      </c>
      <c r="M47" s="176" t="s">
        <v>1898</v>
      </c>
      <c r="N47" s="206"/>
      <c r="O47" s="206"/>
      <c r="P47" s="206"/>
      <c r="Q47" s="206"/>
      <c r="R47" s="206"/>
      <c r="S47" s="206"/>
      <c r="T47" s="206"/>
      <c r="U47" s="206"/>
    </row>
    <row r="48" spans="1:21" ht="15.75" thickBot="1" x14ac:dyDescent="0.3">
      <c r="A48" s="33" t="s">
        <v>1640</v>
      </c>
      <c r="B48" s="59">
        <v>58</v>
      </c>
      <c r="C48" s="36" t="s">
        <v>384</v>
      </c>
      <c r="D48" s="35">
        <f t="shared" si="0"/>
        <v>1.110816</v>
      </c>
      <c r="E48" s="35">
        <v>6.9426000000000005</v>
      </c>
      <c r="F48" s="172">
        <v>9938.2999999999993</v>
      </c>
      <c r="G48" s="172">
        <v>10271.799999999999</v>
      </c>
      <c r="H48" s="175">
        <v>10538.599999999999</v>
      </c>
      <c r="I48" s="172">
        <v>11272.3</v>
      </c>
      <c r="J48" s="172">
        <v>11539.099999999999</v>
      </c>
      <c r="K48" s="172">
        <v>12339.499999999998</v>
      </c>
      <c r="L48" s="176" t="s">
        <v>1898</v>
      </c>
      <c r="M48" s="176" t="s">
        <v>1898</v>
      </c>
      <c r="N48" s="206"/>
      <c r="O48" s="206"/>
      <c r="P48" s="206"/>
      <c r="Q48" s="206"/>
      <c r="R48" s="206"/>
      <c r="S48" s="206"/>
      <c r="T48" s="206"/>
      <c r="U48" s="206"/>
    </row>
    <row r="49" spans="1:21" ht="15.75" thickBot="1" x14ac:dyDescent="0.3">
      <c r="A49" s="33" t="s">
        <v>1641</v>
      </c>
      <c r="B49" s="59">
        <v>59</v>
      </c>
      <c r="C49" s="36" t="s">
        <v>385</v>
      </c>
      <c r="D49" s="35">
        <f t="shared" si="0"/>
        <v>1.1299680000000001</v>
      </c>
      <c r="E49" s="35">
        <v>7.0623000000000005</v>
      </c>
      <c r="F49" s="172">
        <v>10109.65</v>
      </c>
      <c r="G49" s="172">
        <v>10448.9</v>
      </c>
      <c r="H49" s="175">
        <v>10720.3</v>
      </c>
      <c r="I49" s="172">
        <v>11466.65</v>
      </c>
      <c r="J49" s="172">
        <v>11738.05</v>
      </c>
      <c r="K49" s="172">
        <v>12552.249999999998</v>
      </c>
      <c r="L49" s="176" t="s">
        <v>1898</v>
      </c>
      <c r="M49" s="176" t="s">
        <v>1898</v>
      </c>
      <c r="N49" s="206"/>
      <c r="O49" s="206"/>
      <c r="P49" s="206"/>
      <c r="Q49" s="206"/>
      <c r="R49" s="206"/>
      <c r="S49" s="206"/>
      <c r="T49" s="206"/>
      <c r="U49" s="206"/>
    </row>
    <row r="50" spans="1:21" ht="15.75" thickBot="1" x14ac:dyDescent="0.3">
      <c r="A50" s="39" t="s">
        <v>1642</v>
      </c>
      <c r="B50" s="59">
        <v>60</v>
      </c>
      <c r="C50" s="40" t="s">
        <v>386</v>
      </c>
      <c r="D50" s="35">
        <f t="shared" si="0"/>
        <v>1.1452896000000001</v>
      </c>
      <c r="E50" s="35">
        <v>7.1580600000000008</v>
      </c>
      <c r="F50" s="172">
        <v>10281</v>
      </c>
      <c r="G50" s="172">
        <v>10626</v>
      </c>
      <c r="H50" s="175">
        <v>10902</v>
      </c>
      <c r="I50" s="172">
        <v>11661</v>
      </c>
      <c r="J50" s="172">
        <v>11936.999999999998</v>
      </c>
      <c r="K50" s="172">
        <v>12764.999999999998</v>
      </c>
      <c r="L50" s="176" t="s">
        <v>1898</v>
      </c>
      <c r="M50" s="176" t="s">
        <v>1898</v>
      </c>
      <c r="N50" s="206"/>
      <c r="O50" s="206"/>
      <c r="P50" s="206"/>
      <c r="Q50" s="206"/>
      <c r="R50" s="206"/>
      <c r="S50" s="206"/>
      <c r="T50" s="206"/>
      <c r="U50" s="206"/>
    </row>
    <row r="51" spans="1:21" ht="15.75" thickBot="1" x14ac:dyDescent="0.3">
      <c r="A51" s="33" t="s">
        <v>1643</v>
      </c>
      <c r="B51" s="59">
        <v>61</v>
      </c>
      <c r="C51" s="34" t="s">
        <v>387</v>
      </c>
      <c r="D51" s="35">
        <f t="shared" si="0"/>
        <v>1.168272</v>
      </c>
      <c r="E51" s="35">
        <v>7.3017000000000003</v>
      </c>
      <c r="F51" s="172">
        <v>10592.65</v>
      </c>
      <c r="G51" s="172">
        <v>10803.099999999999</v>
      </c>
      <c r="H51" s="175">
        <v>11574.75</v>
      </c>
      <c r="I51" s="172">
        <v>12556.849999999999</v>
      </c>
      <c r="J51" s="172">
        <v>13258.349999999999</v>
      </c>
      <c r="K51" s="176" t="s">
        <v>1898</v>
      </c>
      <c r="L51" s="176" t="s">
        <v>1898</v>
      </c>
      <c r="M51" s="176" t="s">
        <v>1898</v>
      </c>
      <c r="N51" s="206"/>
      <c r="O51" s="206"/>
      <c r="P51" s="206"/>
      <c r="Q51" s="206"/>
      <c r="R51" s="206"/>
      <c r="S51" s="206"/>
      <c r="T51" s="206"/>
      <c r="U51" s="206"/>
    </row>
    <row r="52" spans="1:21" ht="15.75" thickBot="1" x14ac:dyDescent="0.3">
      <c r="A52" s="33" t="s">
        <v>1644</v>
      </c>
      <c r="B52" s="59">
        <v>62</v>
      </c>
      <c r="C52" s="36" t="s">
        <v>388</v>
      </c>
      <c r="D52" s="35">
        <f t="shared" si="0"/>
        <v>1.187424</v>
      </c>
      <c r="E52" s="35">
        <v>7.4214000000000002</v>
      </c>
      <c r="F52" s="172">
        <v>10766.3</v>
      </c>
      <c r="G52" s="172">
        <v>10980.199999999999</v>
      </c>
      <c r="H52" s="175">
        <v>11764.5</v>
      </c>
      <c r="I52" s="172">
        <v>12762.699999999999</v>
      </c>
      <c r="J52" s="172">
        <v>13475.699999999999</v>
      </c>
      <c r="K52" s="176" t="s">
        <v>1898</v>
      </c>
      <c r="L52" s="176" t="s">
        <v>1898</v>
      </c>
      <c r="M52" s="176" t="s">
        <v>1898</v>
      </c>
      <c r="N52" s="206"/>
      <c r="O52" s="206"/>
      <c r="P52" s="206"/>
      <c r="Q52" s="206"/>
      <c r="R52" s="206"/>
      <c r="S52" s="206"/>
      <c r="T52" s="206"/>
      <c r="U52" s="206"/>
    </row>
    <row r="53" spans="1:21" ht="15.75" thickBot="1" x14ac:dyDescent="0.3">
      <c r="A53" s="33" t="s">
        <v>1645</v>
      </c>
      <c r="B53" s="59">
        <v>63</v>
      </c>
      <c r="C53" s="36" t="s">
        <v>389</v>
      </c>
      <c r="D53" s="35">
        <f t="shared" si="0"/>
        <v>1.2065760000000001</v>
      </c>
      <c r="E53" s="35">
        <v>7.5411000000000001</v>
      </c>
      <c r="F53" s="172">
        <v>10939.949999999999</v>
      </c>
      <c r="G53" s="172">
        <v>11157.3</v>
      </c>
      <c r="H53" s="175">
        <v>11954.249999999998</v>
      </c>
      <c r="I53" s="172">
        <v>12968.55</v>
      </c>
      <c r="J53" s="172">
        <v>13693.05</v>
      </c>
      <c r="K53" s="176" t="s">
        <v>1898</v>
      </c>
      <c r="L53" s="176" t="s">
        <v>1898</v>
      </c>
      <c r="M53" s="176" t="s">
        <v>1898</v>
      </c>
      <c r="N53" s="206"/>
      <c r="O53" s="206"/>
      <c r="P53" s="206"/>
      <c r="Q53" s="206"/>
      <c r="R53" s="206"/>
      <c r="S53" s="206"/>
      <c r="T53" s="206"/>
      <c r="U53" s="206"/>
    </row>
    <row r="54" spans="1:21" ht="15.75" thickBot="1" x14ac:dyDescent="0.3">
      <c r="A54" s="33" t="s">
        <v>1646</v>
      </c>
      <c r="B54" s="59">
        <v>64</v>
      </c>
      <c r="C54" s="36" t="s">
        <v>390</v>
      </c>
      <c r="D54" s="35">
        <f t="shared" si="0"/>
        <v>1.2257280000000002</v>
      </c>
      <c r="E54" s="35">
        <v>7.6608000000000009</v>
      </c>
      <c r="F54" s="172">
        <v>11113.599999999999</v>
      </c>
      <c r="G54" s="172">
        <v>11334.4</v>
      </c>
      <c r="H54" s="175">
        <v>12143.999999999998</v>
      </c>
      <c r="I54" s="172">
        <v>13174.4</v>
      </c>
      <c r="J54" s="172">
        <v>13910.4</v>
      </c>
      <c r="K54" s="176" t="s">
        <v>1898</v>
      </c>
      <c r="L54" s="176" t="s">
        <v>1898</v>
      </c>
      <c r="M54" s="176" t="s">
        <v>1898</v>
      </c>
      <c r="N54" s="206"/>
      <c r="O54" s="206"/>
      <c r="P54" s="206"/>
      <c r="Q54" s="206"/>
      <c r="R54" s="206"/>
      <c r="S54" s="206"/>
      <c r="T54" s="206"/>
      <c r="U54" s="206"/>
    </row>
    <row r="55" spans="1:21" ht="15.75" thickBot="1" x14ac:dyDescent="0.3">
      <c r="A55" s="33" t="s">
        <v>1647</v>
      </c>
      <c r="B55" s="59">
        <v>65</v>
      </c>
      <c r="C55" s="36" t="s">
        <v>391</v>
      </c>
      <c r="D55" s="35">
        <f t="shared" si="0"/>
        <v>1.24488</v>
      </c>
      <c r="E55" s="35">
        <v>7.7805</v>
      </c>
      <c r="F55" s="172">
        <v>11287.25</v>
      </c>
      <c r="G55" s="172">
        <v>11511.5</v>
      </c>
      <c r="H55" s="175">
        <v>12333.749999999998</v>
      </c>
      <c r="I55" s="172">
        <v>13380.249999999998</v>
      </c>
      <c r="J55" s="172">
        <v>14127.749999999998</v>
      </c>
      <c r="K55" s="176" t="s">
        <v>1898</v>
      </c>
      <c r="L55" s="176" t="s">
        <v>1898</v>
      </c>
      <c r="M55" s="176" t="s">
        <v>1898</v>
      </c>
      <c r="N55" s="206"/>
      <c r="O55" s="206"/>
      <c r="P55" s="206"/>
      <c r="Q55" s="206"/>
      <c r="R55" s="206"/>
      <c r="S55" s="206"/>
      <c r="T55" s="206"/>
      <c r="U55" s="206"/>
    </row>
    <row r="56" spans="1:21" ht="15.75" thickBot="1" x14ac:dyDescent="0.3">
      <c r="A56" s="39" t="s">
        <v>1648</v>
      </c>
      <c r="B56" s="59">
        <v>66</v>
      </c>
      <c r="C56" s="40" t="s">
        <v>392</v>
      </c>
      <c r="D56" s="35">
        <f t="shared" si="0"/>
        <v>1.2602016</v>
      </c>
      <c r="E56" s="35">
        <v>7.8762600000000003</v>
      </c>
      <c r="F56" s="172">
        <v>11460.9</v>
      </c>
      <c r="G56" s="172">
        <v>11688.599999999999</v>
      </c>
      <c r="H56" s="175">
        <v>12523.499999999998</v>
      </c>
      <c r="I56" s="172">
        <v>13586.099999999999</v>
      </c>
      <c r="J56" s="172">
        <v>14345.099999999999</v>
      </c>
      <c r="K56" s="176" t="s">
        <v>1898</v>
      </c>
      <c r="L56" s="176" t="s">
        <v>1898</v>
      </c>
      <c r="M56" s="176" t="s">
        <v>1898</v>
      </c>
      <c r="N56" s="206"/>
      <c r="O56" s="206"/>
      <c r="P56" s="206"/>
      <c r="Q56" s="206"/>
      <c r="R56" s="206"/>
      <c r="S56" s="206"/>
      <c r="T56" s="206"/>
      <c r="U56" s="206"/>
    </row>
    <row r="57" spans="1:21" ht="15.75" thickBot="1" x14ac:dyDescent="0.3">
      <c r="A57" s="33" t="s">
        <v>1649</v>
      </c>
      <c r="B57" s="59">
        <v>67</v>
      </c>
      <c r="C57" s="34" t="s">
        <v>393</v>
      </c>
      <c r="D57" s="35">
        <f t="shared" si="0"/>
        <v>1.2831840000000001</v>
      </c>
      <c r="E57" s="35">
        <v>8.0198999999999998</v>
      </c>
      <c r="F57" s="172">
        <v>12096.849999999999</v>
      </c>
      <c r="G57" s="172">
        <v>12559.15</v>
      </c>
      <c r="H57" s="175">
        <v>13791.949999999999</v>
      </c>
      <c r="I57" s="173">
        <v>14408.349999999999</v>
      </c>
      <c r="J57" s="176" t="s">
        <v>1898</v>
      </c>
      <c r="K57" s="176" t="s">
        <v>1898</v>
      </c>
      <c r="L57" s="176" t="s">
        <v>1898</v>
      </c>
      <c r="M57" s="176" t="s">
        <v>1898</v>
      </c>
      <c r="N57" s="206"/>
      <c r="O57" s="206"/>
      <c r="P57" s="206"/>
      <c r="Q57" s="206"/>
      <c r="R57" s="206"/>
      <c r="S57" s="206"/>
      <c r="T57" s="206"/>
      <c r="U57" s="206"/>
    </row>
    <row r="58" spans="1:21" ht="15.75" thickBot="1" x14ac:dyDescent="0.3">
      <c r="A58" s="33" t="s">
        <v>1650</v>
      </c>
      <c r="B58" s="59">
        <v>68</v>
      </c>
      <c r="C58" s="36" t="s">
        <v>394</v>
      </c>
      <c r="D58" s="35">
        <f t="shared" si="0"/>
        <v>1.3023359999999999</v>
      </c>
      <c r="E58" s="35">
        <v>8.1395999999999997</v>
      </c>
      <c r="F58" s="172">
        <v>12277.4</v>
      </c>
      <c r="G58" s="172">
        <v>12746.599999999999</v>
      </c>
      <c r="H58" s="175">
        <v>13997.8</v>
      </c>
      <c r="I58" s="173">
        <v>14623.4</v>
      </c>
      <c r="J58" s="176" t="s">
        <v>1898</v>
      </c>
      <c r="K58" s="176" t="s">
        <v>1898</v>
      </c>
      <c r="L58" s="176" t="s">
        <v>1898</v>
      </c>
      <c r="M58" s="176" t="s">
        <v>1898</v>
      </c>
      <c r="N58" s="206"/>
      <c r="O58" s="206"/>
      <c r="P58" s="206"/>
      <c r="Q58" s="206"/>
      <c r="R58" s="206"/>
      <c r="S58" s="206"/>
      <c r="T58" s="206"/>
      <c r="U58" s="206"/>
    </row>
    <row r="59" spans="1:21" ht="15.75" thickBot="1" x14ac:dyDescent="0.3">
      <c r="A59" s="33" t="s">
        <v>1651</v>
      </c>
      <c r="B59" s="59">
        <v>69</v>
      </c>
      <c r="C59" s="36" t="s">
        <v>395</v>
      </c>
      <c r="D59" s="35">
        <f t="shared" si="0"/>
        <v>1.3214880000000002</v>
      </c>
      <c r="E59" s="35">
        <v>8.2593000000000014</v>
      </c>
      <c r="F59" s="172">
        <v>12457.949999999999</v>
      </c>
      <c r="G59" s="172">
        <v>12934.05</v>
      </c>
      <c r="H59" s="175">
        <v>14203.65</v>
      </c>
      <c r="I59" s="173">
        <v>14838.449999999999</v>
      </c>
      <c r="J59" s="176" t="s">
        <v>1898</v>
      </c>
      <c r="K59" s="176" t="s">
        <v>1898</v>
      </c>
      <c r="L59" s="176" t="s">
        <v>1898</v>
      </c>
      <c r="M59" s="176" t="s">
        <v>1898</v>
      </c>
      <c r="N59" s="206"/>
      <c r="O59" s="206"/>
      <c r="P59" s="206"/>
      <c r="Q59" s="206"/>
      <c r="R59" s="206"/>
      <c r="S59" s="206"/>
      <c r="T59" s="206"/>
      <c r="U59" s="206"/>
    </row>
    <row r="60" spans="1:21" ht="15.75" thickBot="1" x14ac:dyDescent="0.3">
      <c r="A60" s="33" t="s">
        <v>1652</v>
      </c>
      <c r="B60" s="59">
        <v>70</v>
      </c>
      <c r="C60" s="36" t="s">
        <v>396</v>
      </c>
      <c r="D60" s="35">
        <f t="shared" si="0"/>
        <v>1.3406400000000003</v>
      </c>
      <c r="E60" s="35">
        <v>8.3790000000000013</v>
      </c>
      <c r="F60" s="172">
        <v>12638.499999999998</v>
      </c>
      <c r="G60" s="172">
        <v>13121.499999999998</v>
      </c>
      <c r="H60" s="175">
        <v>14409.499999999998</v>
      </c>
      <c r="I60" s="173">
        <v>15053.499999999998</v>
      </c>
      <c r="J60" s="176" t="s">
        <v>1898</v>
      </c>
      <c r="K60" s="176" t="s">
        <v>1898</v>
      </c>
      <c r="L60" s="176" t="s">
        <v>1898</v>
      </c>
      <c r="M60" s="176" t="s">
        <v>1898</v>
      </c>
      <c r="N60" s="206"/>
      <c r="O60" s="206"/>
      <c r="P60" s="206"/>
      <c r="Q60" s="206"/>
      <c r="R60" s="206"/>
      <c r="S60" s="206"/>
      <c r="T60" s="206"/>
      <c r="U60" s="206"/>
    </row>
    <row r="61" spans="1:21" ht="15.75" thickBot="1" x14ac:dyDescent="0.3">
      <c r="A61" s="33" t="s">
        <v>1653</v>
      </c>
      <c r="B61" s="59">
        <v>71</v>
      </c>
      <c r="C61" s="36" t="s">
        <v>397</v>
      </c>
      <c r="D61" s="35">
        <f t="shared" si="0"/>
        <v>1.3597919999999999</v>
      </c>
      <c r="E61" s="35">
        <v>8.4986999999999995</v>
      </c>
      <c r="F61" s="172">
        <v>12819.05</v>
      </c>
      <c r="G61" s="172">
        <v>13308.949999999999</v>
      </c>
      <c r="H61" s="175">
        <v>14615.349999999999</v>
      </c>
      <c r="I61" s="173">
        <v>15268.55</v>
      </c>
      <c r="J61" s="176" t="s">
        <v>1898</v>
      </c>
      <c r="K61" s="176" t="s">
        <v>1898</v>
      </c>
      <c r="L61" s="176" t="s">
        <v>1898</v>
      </c>
      <c r="M61" s="176" t="s">
        <v>1898</v>
      </c>
      <c r="N61" s="206"/>
      <c r="O61" s="206"/>
      <c r="P61" s="206"/>
      <c r="Q61" s="206"/>
      <c r="R61" s="206"/>
      <c r="S61" s="206"/>
      <c r="T61" s="206"/>
      <c r="U61" s="206"/>
    </row>
    <row r="62" spans="1:21" ht="15.75" thickBot="1" x14ac:dyDescent="0.3">
      <c r="A62" s="39" t="s">
        <v>1654</v>
      </c>
      <c r="B62" s="59">
        <v>72</v>
      </c>
      <c r="C62" s="40" t="s">
        <v>398</v>
      </c>
      <c r="D62" s="35">
        <f t="shared" si="0"/>
        <v>1.3751135999999999</v>
      </c>
      <c r="E62" s="35">
        <v>8.5944599999999998</v>
      </c>
      <c r="F62" s="172">
        <v>12999.599999999999</v>
      </c>
      <c r="G62" s="172">
        <v>13496.4</v>
      </c>
      <c r="H62" s="175">
        <v>14821.199999999999</v>
      </c>
      <c r="I62" s="173">
        <v>15483.599999999999</v>
      </c>
      <c r="J62" s="176" t="s">
        <v>1898</v>
      </c>
      <c r="K62" s="176" t="s">
        <v>1898</v>
      </c>
      <c r="L62" s="176" t="s">
        <v>1898</v>
      </c>
      <c r="M62" s="176" t="s">
        <v>1898</v>
      </c>
      <c r="N62" s="206"/>
      <c r="O62" s="206"/>
      <c r="P62" s="206"/>
      <c r="Q62" s="206"/>
      <c r="R62" s="206"/>
      <c r="S62" s="206"/>
      <c r="T62" s="206"/>
      <c r="U62" s="206"/>
    </row>
    <row r="63" spans="1:21" ht="15.75" thickBot="1" x14ac:dyDescent="0.3">
      <c r="A63" s="33" t="s">
        <v>1655</v>
      </c>
      <c r="B63" s="59">
        <v>73</v>
      </c>
      <c r="C63" s="34" t="s">
        <v>399</v>
      </c>
      <c r="D63" s="35">
        <f t="shared" si="0"/>
        <v>1.3980960000000002</v>
      </c>
      <c r="E63" s="35">
        <v>8.7381000000000011</v>
      </c>
      <c r="F63" s="172">
        <v>13851.749999999998</v>
      </c>
      <c r="G63" s="172">
        <v>15110.999999999998</v>
      </c>
      <c r="H63" s="175">
        <v>15530.749999999998</v>
      </c>
      <c r="I63" s="176" t="s">
        <v>1898</v>
      </c>
      <c r="J63" s="176" t="s">
        <v>1898</v>
      </c>
      <c r="K63" s="176" t="s">
        <v>1898</v>
      </c>
      <c r="L63" s="176" t="s">
        <v>1898</v>
      </c>
      <c r="M63" s="176" t="s">
        <v>1898</v>
      </c>
      <c r="N63" s="206"/>
      <c r="O63" s="206"/>
      <c r="P63" s="206"/>
      <c r="Q63" s="206"/>
      <c r="R63" s="206"/>
      <c r="S63" s="206"/>
      <c r="T63" s="206"/>
      <c r="U63" s="206"/>
    </row>
    <row r="64" spans="1:21" ht="15.75" thickBot="1" x14ac:dyDescent="0.3">
      <c r="A64" s="33" t="s">
        <v>1656</v>
      </c>
      <c r="B64" s="59">
        <v>74</v>
      </c>
      <c r="C64" s="36" t="s">
        <v>400</v>
      </c>
      <c r="D64" s="35">
        <f t="shared" si="0"/>
        <v>1.4172480000000003</v>
      </c>
      <c r="E64" s="35">
        <v>8.857800000000001</v>
      </c>
      <c r="F64" s="172">
        <v>14041.499999999998</v>
      </c>
      <c r="G64" s="172">
        <v>15317.999999999998</v>
      </c>
      <c r="H64" s="175">
        <v>15743.499999999998</v>
      </c>
      <c r="I64" s="176" t="s">
        <v>1898</v>
      </c>
      <c r="J64" s="176" t="s">
        <v>1898</v>
      </c>
      <c r="K64" s="176" t="s">
        <v>1898</v>
      </c>
      <c r="L64" s="176" t="s">
        <v>1898</v>
      </c>
      <c r="M64" s="176" t="s">
        <v>1898</v>
      </c>
      <c r="N64" s="206"/>
      <c r="O64" s="206"/>
      <c r="P64" s="206"/>
      <c r="Q64" s="206"/>
      <c r="R64" s="206"/>
      <c r="S64" s="206"/>
      <c r="T64" s="206"/>
      <c r="U64" s="206"/>
    </row>
    <row r="65" spans="1:21" ht="15.75" thickBot="1" x14ac:dyDescent="0.3">
      <c r="A65" s="33" t="s">
        <v>1657</v>
      </c>
      <c r="B65" s="59">
        <v>75</v>
      </c>
      <c r="C65" s="36" t="s">
        <v>401</v>
      </c>
      <c r="D65" s="35">
        <f t="shared" si="0"/>
        <v>1.4364000000000001</v>
      </c>
      <c r="E65" s="35">
        <v>8.9775000000000009</v>
      </c>
      <c r="F65" s="172">
        <v>14231.249999999998</v>
      </c>
      <c r="G65" s="172">
        <v>15524.999999999998</v>
      </c>
      <c r="H65" s="175">
        <v>15956.249999999998</v>
      </c>
      <c r="I65" s="176" t="s">
        <v>1898</v>
      </c>
      <c r="J65" s="176" t="s">
        <v>1898</v>
      </c>
      <c r="K65" s="176" t="s">
        <v>1898</v>
      </c>
      <c r="L65" s="176" t="s">
        <v>1898</v>
      </c>
      <c r="M65" s="176" t="s">
        <v>1898</v>
      </c>
      <c r="N65" s="206"/>
      <c r="O65" s="206"/>
      <c r="P65" s="206"/>
      <c r="Q65" s="206"/>
      <c r="R65" s="206"/>
      <c r="S65" s="206"/>
      <c r="T65" s="206"/>
      <c r="U65" s="206"/>
    </row>
    <row r="66" spans="1:21" ht="15.75" thickBot="1" x14ac:dyDescent="0.3">
      <c r="A66" s="33" t="s">
        <v>1658</v>
      </c>
      <c r="B66" s="59">
        <v>76</v>
      </c>
      <c r="C66" s="36" t="s">
        <v>402</v>
      </c>
      <c r="D66" s="35">
        <f t="shared" si="0"/>
        <v>1.4555520000000002</v>
      </c>
      <c r="E66" s="35">
        <v>9.0972000000000008</v>
      </c>
      <c r="F66" s="172">
        <v>14420.999999999998</v>
      </c>
      <c r="G66" s="172">
        <v>15731.999999999998</v>
      </c>
      <c r="H66" s="175">
        <v>16168.999999999998</v>
      </c>
      <c r="I66" s="176" t="s">
        <v>1898</v>
      </c>
      <c r="J66" s="176" t="s">
        <v>1898</v>
      </c>
      <c r="K66" s="176" t="s">
        <v>1898</v>
      </c>
      <c r="L66" s="176" t="s">
        <v>1898</v>
      </c>
      <c r="M66" s="176" t="s">
        <v>1898</v>
      </c>
      <c r="N66" s="206"/>
      <c r="O66" s="206"/>
      <c r="P66" s="206"/>
      <c r="Q66" s="206"/>
      <c r="R66" s="206"/>
      <c r="S66" s="206"/>
      <c r="T66" s="206"/>
      <c r="U66" s="206"/>
    </row>
    <row r="67" spans="1:21" ht="15.75" thickBot="1" x14ac:dyDescent="0.3">
      <c r="A67" s="33" t="s">
        <v>1659</v>
      </c>
      <c r="B67" s="59">
        <v>77</v>
      </c>
      <c r="C67" s="36" t="s">
        <v>403</v>
      </c>
      <c r="D67" s="35">
        <f t="shared" si="0"/>
        <v>1.4747040000000002</v>
      </c>
      <c r="E67" s="35">
        <v>9.2169000000000008</v>
      </c>
      <c r="F67" s="172">
        <v>14610.749999999998</v>
      </c>
      <c r="G67" s="172">
        <v>15938.999999999998</v>
      </c>
      <c r="H67" s="175">
        <v>16381.749999999998</v>
      </c>
      <c r="I67" s="176" t="s">
        <v>1898</v>
      </c>
      <c r="J67" s="176" t="s">
        <v>1898</v>
      </c>
      <c r="K67" s="176" t="s">
        <v>1898</v>
      </c>
      <c r="L67" s="176" t="s">
        <v>1898</v>
      </c>
      <c r="M67" s="176" t="s">
        <v>1898</v>
      </c>
      <c r="N67" s="206"/>
      <c r="O67" s="206"/>
      <c r="P67" s="206"/>
      <c r="Q67" s="206"/>
      <c r="R67" s="206"/>
      <c r="S67" s="206"/>
      <c r="T67" s="206"/>
      <c r="U67" s="206"/>
    </row>
    <row r="68" spans="1:21" ht="15.75" thickBot="1" x14ac:dyDescent="0.3">
      <c r="A68" s="39" t="s">
        <v>1659</v>
      </c>
      <c r="B68" s="59">
        <v>78</v>
      </c>
      <c r="C68" s="40" t="s">
        <v>404</v>
      </c>
      <c r="D68" s="35">
        <f t="shared" si="0"/>
        <v>1.4900256000000003</v>
      </c>
      <c r="E68" s="35">
        <v>9.312660000000001</v>
      </c>
      <c r="F68" s="172">
        <v>14800.499999999998</v>
      </c>
      <c r="G68" s="172">
        <v>16145.999999999998</v>
      </c>
      <c r="H68" s="175">
        <v>16594.5</v>
      </c>
      <c r="I68" s="176" t="s">
        <v>1898</v>
      </c>
      <c r="J68" s="176" t="s">
        <v>1898</v>
      </c>
      <c r="K68" s="176" t="s">
        <v>1898</v>
      </c>
      <c r="L68" s="176" t="s">
        <v>1898</v>
      </c>
      <c r="M68" s="176" t="s">
        <v>1898</v>
      </c>
      <c r="N68" s="206"/>
      <c r="O68" s="206"/>
      <c r="P68" s="206"/>
      <c r="Q68" s="206"/>
      <c r="R68" s="206"/>
      <c r="S68" s="206"/>
      <c r="T68" s="206"/>
      <c r="U68" s="206"/>
    </row>
    <row r="69" spans="1:21" ht="15.75" thickBot="1" x14ac:dyDescent="0.3">
      <c r="A69" s="33" t="s">
        <v>1660</v>
      </c>
      <c r="B69" s="59">
        <v>79</v>
      </c>
      <c r="C69" s="34" t="s">
        <v>405</v>
      </c>
      <c r="D69" s="35">
        <f t="shared" si="0"/>
        <v>1.5130080000000001</v>
      </c>
      <c r="E69" s="35">
        <v>9.4563000000000006</v>
      </c>
      <c r="F69" s="172">
        <v>16352.999999999998</v>
      </c>
      <c r="G69" s="172">
        <v>16988.949999999997</v>
      </c>
      <c r="H69" s="176" t="s">
        <v>1898</v>
      </c>
      <c r="I69" s="176" t="s">
        <v>1898</v>
      </c>
      <c r="J69" s="176" t="s">
        <v>1898</v>
      </c>
      <c r="K69" s="176" t="s">
        <v>1898</v>
      </c>
      <c r="L69" s="176" t="s">
        <v>1898</v>
      </c>
      <c r="M69" s="176" t="s">
        <v>1898</v>
      </c>
      <c r="N69" s="206"/>
      <c r="O69" s="206"/>
      <c r="P69" s="206"/>
      <c r="Q69" s="206"/>
      <c r="R69" s="206"/>
      <c r="S69" s="206"/>
      <c r="T69" s="206"/>
      <c r="U69" s="206"/>
    </row>
    <row r="70" spans="1:21" ht="15.75" thickBot="1" x14ac:dyDescent="0.3">
      <c r="A70" s="33" t="s">
        <v>1661</v>
      </c>
      <c r="B70" s="59">
        <v>80</v>
      </c>
      <c r="C70" s="36" t="s">
        <v>406</v>
      </c>
      <c r="D70" s="35">
        <f t="shared" si="0"/>
        <v>1.5321600000000002</v>
      </c>
      <c r="E70" s="35">
        <v>9.5760000000000005</v>
      </c>
      <c r="F70" s="172">
        <v>16560</v>
      </c>
      <c r="G70" s="172">
        <v>17204</v>
      </c>
      <c r="H70" s="176" t="s">
        <v>1898</v>
      </c>
      <c r="I70" s="176" t="s">
        <v>1898</v>
      </c>
      <c r="J70" s="176" t="s">
        <v>1898</v>
      </c>
      <c r="K70" s="176" t="s">
        <v>1898</v>
      </c>
      <c r="L70" s="176" t="s">
        <v>1898</v>
      </c>
      <c r="M70" s="176" t="s">
        <v>1898</v>
      </c>
      <c r="N70" s="206"/>
      <c r="O70" s="206"/>
      <c r="P70" s="206"/>
      <c r="Q70" s="206"/>
      <c r="R70" s="206"/>
      <c r="S70" s="206"/>
      <c r="T70" s="206"/>
      <c r="U70" s="206"/>
    </row>
    <row r="71" spans="1:21" ht="15.75" thickBot="1" x14ac:dyDescent="0.3">
      <c r="A71" s="33" t="s">
        <v>1662</v>
      </c>
      <c r="B71" s="59">
        <v>81</v>
      </c>
      <c r="C71" s="36" t="s">
        <v>407</v>
      </c>
      <c r="D71" s="35">
        <f t="shared" si="0"/>
        <v>1.551312</v>
      </c>
      <c r="E71" s="35">
        <v>9.6957000000000004</v>
      </c>
      <c r="F71" s="172">
        <v>16767</v>
      </c>
      <c r="G71" s="172">
        <v>17419.05</v>
      </c>
      <c r="H71" s="176" t="s">
        <v>1898</v>
      </c>
      <c r="I71" s="176" t="s">
        <v>1898</v>
      </c>
      <c r="J71" s="176" t="s">
        <v>1898</v>
      </c>
      <c r="K71" s="176" t="s">
        <v>1898</v>
      </c>
      <c r="L71" s="176" t="s">
        <v>1898</v>
      </c>
      <c r="M71" s="176" t="s">
        <v>1898</v>
      </c>
      <c r="N71" s="206"/>
      <c r="O71" s="206"/>
      <c r="P71" s="206"/>
      <c r="Q71" s="206"/>
      <c r="R71" s="206"/>
      <c r="S71" s="206"/>
      <c r="T71" s="206"/>
      <c r="U71" s="206"/>
    </row>
    <row r="72" spans="1:21" ht="15.75" thickBot="1" x14ac:dyDescent="0.3">
      <c r="A72" s="33" t="s">
        <v>1663</v>
      </c>
      <c r="B72" s="59">
        <v>82</v>
      </c>
      <c r="C72" s="36" t="s">
        <v>408</v>
      </c>
      <c r="D72" s="35">
        <f t="shared" si="0"/>
        <v>1.5704640000000001</v>
      </c>
      <c r="E72" s="35">
        <v>9.8154000000000003</v>
      </c>
      <c r="F72" s="172">
        <v>16974</v>
      </c>
      <c r="G72" s="172">
        <v>17634.099999999999</v>
      </c>
      <c r="H72" s="176" t="s">
        <v>1898</v>
      </c>
      <c r="I72" s="176" t="s">
        <v>1898</v>
      </c>
      <c r="J72" s="176" t="s">
        <v>1898</v>
      </c>
      <c r="K72" s="176" t="s">
        <v>1898</v>
      </c>
      <c r="L72" s="176" t="s">
        <v>1898</v>
      </c>
      <c r="M72" s="176" t="s">
        <v>1898</v>
      </c>
      <c r="N72" s="206"/>
      <c r="O72" s="206"/>
      <c r="P72" s="206"/>
      <c r="Q72" s="206"/>
      <c r="R72" s="206"/>
      <c r="S72" s="206"/>
      <c r="T72" s="206"/>
      <c r="U72" s="206"/>
    </row>
    <row r="73" spans="1:21" ht="15.75" thickBot="1" x14ac:dyDescent="0.3">
      <c r="A73" s="33" t="s">
        <v>1664</v>
      </c>
      <c r="B73" s="59">
        <v>83</v>
      </c>
      <c r="C73" s="36" t="s">
        <v>409</v>
      </c>
      <c r="D73" s="35">
        <f t="shared" ref="D73:D74" si="1">E73*0.16</f>
        <v>1.5896160000000004</v>
      </c>
      <c r="E73" s="35">
        <v>9.935100000000002</v>
      </c>
      <c r="F73" s="172">
        <v>17181</v>
      </c>
      <c r="G73" s="172">
        <v>17849.149999999998</v>
      </c>
      <c r="H73" s="176" t="s">
        <v>1898</v>
      </c>
      <c r="I73" s="176" t="s">
        <v>1898</v>
      </c>
      <c r="J73" s="176" t="s">
        <v>1898</v>
      </c>
      <c r="K73" s="176" t="s">
        <v>1898</v>
      </c>
      <c r="L73" s="176" t="s">
        <v>1898</v>
      </c>
      <c r="M73" s="176" t="s">
        <v>1898</v>
      </c>
      <c r="N73" s="206"/>
      <c r="O73" s="206"/>
      <c r="P73" s="206"/>
      <c r="Q73" s="206"/>
      <c r="R73" s="206"/>
      <c r="S73" s="206"/>
      <c r="T73" s="206"/>
      <c r="U73" s="206"/>
    </row>
    <row r="74" spans="1:21" ht="15.75" thickBot="1" x14ac:dyDescent="0.3">
      <c r="A74" s="37" t="s">
        <v>1665</v>
      </c>
      <c r="B74" s="59">
        <v>84</v>
      </c>
      <c r="C74" s="38" t="s">
        <v>410</v>
      </c>
      <c r="D74" s="35">
        <f t="shared" si="1"/>
        <v>1.6049376000000004</v>
      </c>
      <c r="E74" s="35">
        <v>10.030860000000002</v>
      </c>
      <c r="F74" s="172">
        <v>17388</v>
      </c>
      <c r="G74" s="172">
        <v>18064.199999999997</v>
      </c>
      <c r="H74" s="176" t="s">
        <v>1898</v>
      </c>
      <c r="I74" s="176" t="s">
        <v>1898</v>
      </c>
      <c r="J74" s="176" t="s">
        <v>1898</v>
      </c>
      <c r="K74" s="176" t="s">
        <v>1898</v>
      </c>
      <c r="L74" s="176" t="s">
        <v>1898</v>
      </c>
      <c r="M74" s="176" t="s">
        <v>1898</v>
      </c>
      <c r="N74" s="206"/>
      <c r="O74" s="206"/>
      <c r="P74" s="206"/>
      <c r="Q74" s="206"/>
      <c r="R74" s="206"/>
      <c r="S74" s="206"/>
      <c r="T74" s="206"/>
      <c r="U74" s="206"/>
    </row>
    <row r="75" spans="1:21" x14ac:dyDescent="0.25">
      <c r="A75" s="281"/>
      <c r="B75" s="282"/>
      <c r="C75" s="283"/>
      <c r="D75" s="284"/>
      <c r="E75" s="284"/>
      <c r="F75" s="285"/>
      <c r="G75" s="285"/>
      <c r="H75" s="286"/>
      <c r="I75" s="287"/>
      <c r="J75" s="287"/>
      <c r="K75" s="287"/>
      <c r="L75" s="287"/>
      <c r="M75" s="287"/>
    </row>
  </sheetData>
  <mergeCells count="7">
    <mergeCell ref="A7:C7"/>
    <mergeCell ref="F7:M7"/>
    <mergeCell ref="A1:M2"/>
    <mergeCell ref="D3:M3"/>
    <mergeCell ref="A4:A6"/>
    <mergeCell ref="C4:C6"/>
    <mergeCell ref="F4:M5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63" fitToHeight="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E71E-91F0-4220-ACE7-6DB5C7FAACE0}">
  <sheetPr>
    <tabColor rgb="FF92D050"/>
  </sheetPr>
  <dimension ref="A1:U99"/>
  <sheetViews>
    <sheetView workbookViewId="0">
      <selection activeCell="Q9" sqref="Q9"/>
    </sheetView>
  </sheetViews>
  <sheetFormatPr defaultRowHeight="15" x14ac:dyDescent="0.25"/>
  <cols>
    <col min="1" max="1" width="23.7109375" style="142" customWidth="1"/>
    <col min="2" max="2" width="3.5703125" style="142" hidden="1" customWidth="1"/>
    <col min="3" max="3" width="15.7109375" style="142" customWidth="1"/>
    <col min="4" max="4" width="6.42578125" style="142" bestFit="1" customWidth="1"/>
    <col min="5" max="5" width="8.85546875" style="142" bestFit="1" customWidth="1"/>
    <col min="6" max="6" width="9.140625" style="142" customWidth="1"/>
    <col min="7" max="7" width="9.42578125" style="142" customWidth="1"/>
    <col min="8" max="8" width="9" style="142" customWidth="1"/>
    <col min="9" max="10" width="10.140625" style="142" bestFit="1" customWidth="1"/>
    <col min="11" max="11" width="10.140625" style="142" customWidth="1"/>
    <col min="12" max="12" width="9" style="142" bestFit="1" customWidth="1"/>
    <col min="13" max="13" width="9" style="142" customWidth="1"/>
    <col min="14" max="14" width="11.140625" style="142" bestFit="1" customWidth="1"/>
    <col min="15" max="17" width="9.5703125" style="142" bestFit="1" customWidth="1"/>
    <col min="18" max="16384" width="9.140625" style="142"/>
  </cols>
  <sheetData>
    <row r="1" spans="1:21" s="63" customFormat="1" ht="9.75" customHeight="1" x14ac:dyDescent="0.3">
      <c r="A1" s="350" t="s">
        <v>1312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08"/>
    </row>
    <row r="2" spans="1:21" s="63" customFormat="1" ht="19.5" thickBot="1" x14ac:dyDescent="0.35">
      <c r="A2" s="369"/>
      <c r="B2" s="369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309"/>
    </row>
    <row r="3" spans="1:21" ht="135" customHeight="1" thickBot="1" x14ac:dyDescent="0.35">
      <c r="A3" s="140"/>
      <c r="B3" s="141"/>
      <c r="C3" s="419" t="s">
        <v>1899</v>
      </c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21" ht="15" customHeight="1" x14ac:dyDescent="0.25">
      <c r="A4" s="388" t="s">
        <v>333</v>
      </c>
      <c r="B4" s="257"/>
      <c r="C4" s="391" t="s">
        <v>334</v>
      </c>
      <c r="D4" s="259" t="s">
        <v>590</v>
      </c>
      <c r="E4" s="311" t="s">
        <v>411</v>
      </c>
      <c r="F4" s="422" t="s">
        <v>1848</v>
      </c>
      <c r="G4" s="423"/>
      <c r="H4" s="423"/>
      <c r="I4" s="423"/>
      <c r="J4" s="423"/>
      <c r="K4" s="423"/>
      <c r="L4" s="423"/>
      <c r="M4" s="424"/>
    </row>
    <row r="5" spans="1:21" ht="15.75" thickBot="1" x14ac:dyDescent="0.3">
      <c r="A5" s="389"/>
      <c r="B5" s="258"/>
      <c r="C5" s="392"/>
      <c r="D5" s="260"/>
      <c r="E5" s="147"/>
      <c r="F5" s="425"/>
      <c r="G5" s="426"/>
      <c r="H5" s="426"/>
      <c r="I5" s="426"/>
      <c r="J5" s="426"/>
      <c r="K5" s="426"/>
      <c r="L5" s="426"/>
      <c r="M5" s="427"/>
    </row>
    <row r="6" spans="1:21" ht="15.75" thickBot="1" x14ac:dyDescent="0.3">
      <c r="A6" s="389"/>
      <c r="B6" s="258"/>
      <c r="C6" s="418"/>
      <c r="D6" s="260"/>
      <c r="E6" s="147"/>
      <c r="F6" s="293" t="s">
        <v>335</v>
      </c>
      <c r="G6" s="294" t="s">
        <v>336</v>
      </c>
      <c r="H6" s="295" t="s">
        <v>337</v>
      </c>
      <c r="I6" s="296" t="s">
        <v>338</v>
      </c>
      <c r="J6" s="294" t="s">
        <v>339</v>
      </c>
      <c r="K6" s="294" t="s">
        <v>340</v>
      </c>
      <c r="L6" s="297" t="s">
        <v>341</v>
      </c>
      <c r="M6" s="315" t="s">
        <v>342</v>
      </c>
    </row>
    <row r="7" spans="1:21" ht="15.75" thickBot="1" x14ac:dyDescent="0.3">
      <c r="A7" s="415"/>
      <c r="B7" s="415"/>
      <c r="C7" s="416"/>
      <c r="D7" s="256"/>
      <c r="E7" s="314"/>
      <c r="F7" s="428" t="s">
        <v>1900</v>
      </c>
      <c r="G7" s="429"/>
      <c r="H7" s="429"/>
      <c r="I7" s="429"/>
      <c r="J7" s="429"/>
      <c r="K7" s="429"/>
      <c r="L7" s="429"/>
      <c r="M7" s="430"/>
    </row>
    <row r="8" spans="1:21" ht="15.75" thickBot="1" x14ac:dyDescent="0.3">
      <c r="A8" s="158" t="s">
        <v>424</v>
      </c>
      <c r="B8" s="157">
        <v>24</v>
      </c>
      <c r="C8" s="159" t="s">
        <v>425</v>
      </c>
      <c r="D8" s="151">
        <f t="shared" ref="D8:D66" si="0">E8*0.16</f>
        <v>0.45581760000000004</v>
      </c>
      <c r="E8" s="156">
        <v>2.8488600000000002</v>
      </c>
      <c r="F8" s="60">
        <v>4885.8009624000006</v>
      </c>
      <c r="G8" s="60">
        <v>4885.8009624000006</v>
      </c>
      <c r="H8" s="60">
        <v>4885.8009624000006</v>
      </c>
      <c r="I8" s="60">
        <v>4885.8009624000006</v>
      </c>
      <c r="J8" s="60">
        <v>4885.8009624000006</v>
      </c>
      <c r="K8" s="60">
        <v>4885.8009624000006</v>
      </c>
      <c r="L8" s="60">
        <v>4885.8009624000006</v>
      </c>
      <c r="M8" s="312">
        <v>5032.3749912720014</v>
      </c>
      <c r="N8" s="307"/>
      <c r="O8" s="307"/>
      <c r="P8" s="307"/>
      <c r="Q8" s="307"/>
      <c r="R8" s="307"/>
      <c r="S8" s="307"/>
      <c r="T8" s="307"/>
      <c r="U8" s="307"/>
    </row>
    <row r="9" spans="1:21" ht="15.75" thickBot="1" x14ac:dyDescent="0.3">
      <c r="A9" s="160" t="s">
        <v>426</v>
      </c>
      <c r="B9" s="153">
        <v>25</v>
      </c>
      <c r="C9" s="161" t="s">
        <v>427</v>
      </c>
      <c r="D9" s="151">
        <f t="shared" si="0"/>
        <v>0.47880000000000006</v>
      </c>
      <c r="E9" s="156">
        <v>2.9925000000000002</v>
      </c>
      <c r="F9" s="60">
        <v>5002.1435000000001</v>
      </c>
      <c r="G9" s="60">
        <v>5002.1435000000001</v>
      </c>
      <c r="H9" s="60">
        <v>5002.1435000000001</v>
      </c>
      <c r="I9" s="60">
        <v>5002.1435000000001</v>
      </c>
      <c r="J9" s="60">
        <v>5002.1435000000001</v>
      </c>
      <c r="K9" s="60">
        <v>5002.1435000000001</v>
      </c>
      <c r="L9" s="60">
        <v>5152.2078050000009</v>
      </c>
      <c r="M9" s="312">
        <v>5306.774039150001</v>
      </c>
      <c r="N9" s="307"/>
      <c r="O9" s="307"/>
      <c r="P9" s="307"/>
      <c r="Q9" s="307"/>
      <c r="R9" s="307"/>
      <c r="S9" s="307"/>
      <c r="T9" s="307"/>
      <c r="U9" s="307"/>
    </row>
    <row r="10" spans="1:21" ht="15.75" thickBot="1" x14ac:dyDescent="0.3">
      <c r="A10" s="152" t="s">
        <v>428</v>
      </c>
      <c r="B10" s="157">
        <v>26</v>
      </c>
      <c r="C10" s="154" t="s">
        <v>429</v>
      </c>
      <c r="D10" s="151">
        <f t="shared" si="0"/>
        <v>0.49795200000000001</v>
      </c>
      <c r="E10" s="156">
        <v>3.1122000000000001</v>
      </c>
      <c r="F10" s="60">
        <v>5202.2292399999997</v>
      </c>
      <c r="G10" s="60">
        <v>5202.2292399999997</v>
      </c>
      <c r="H10" s="60">
        <v>5202.2292399999997</v>
      </c>
      <c r="I10" s="60">
        <v>5202.2292399999997</v>
      </c>
      <c r="J10" s="60">
        <v>5202.2292399999997</v>
      </c>
      <c r="K10" s="60">
        <v>5202.2292399999997</v>
      </c>
      <c r="L10" s="60">
        <v>5358.2961171999996</v>
      </c>
      <c r="M10" s="312">
        <v>5519.0450007159998</v>
      </c>
      <c r="N10" s="307"/>
      <c r="O10" s="307"/>
      <c r="P10" s="307"/>
      <c r="Q10" s="307"/>
      <c r="R10" s="307"/>
      <c r="S10" s="307"/>
      <c r="T10" s="307"/>
      <c r="U10" s="307"/>
    </row>
    <row r="11" spans="1:21" ht="15.75" thickBot="1" x14ac:dyDescent="0.3">
      <c r="A11" s="152" t="s">
        <v>430</v>
      </c>
      <c r="B11" s="153">
        <v>27</v>
      </c>
      <c r="C11" s="154" t="s">
        <v>431</v>
      </c>
      <c r="D11" s="151">
        <f t="shared" si="0"/>
        <v>0.51710400000000012</v>
      </c>
      <c r="E11" s="156">
        <v>3.2319000000000004</v>
      </c>
      <c r="F11" s="60">
        <v>5402.3149800000001</v>
      </c>
      <c r="G11" s="60">
        <v>5402.3149800000001</v>
      </c>
      <c r="H11" s="60">
        <v>5402.3149800000001</v>
      </c>
      <c r="I11" s="60">
        <v>5402.3149800000001</v>
      </c>
      <c r="J11" s="60">
        <v>5402.3149800000001</v>
      </c>
      <c r="K11" s="60">
        <v>5402.3149800000001</v>
      </c>
      <c r="L11" s="60">
        <v>5564.3844294</v>
      </c>
      <c r="M11" s="312">
        <v>5731.3159622820003</v>
      </c>
      <c r="N11" s="307"/>
      <c r="O11" s="307"/>
      <c r="P11" s="307"/>
      <c r="Q11" s="307"/>
      <c r="R11" s="307"/>
      <c r="S11" s="307"/>
      <c r="T11" s="307"/>
      <c r="U11" s="307"/>
    </row>
    <row r="12" spans="1:21" ht="15.75" thickBot="1" x14ac:dyDescent="0.3">
      <c r="A12" s="152" t="s">
        <v>432</v>
      </c>
      <c r="B12" s="157">
        <v>28</v>
      </c>
      <c r="C12" s="154" t="s">
        <v>433</v>
      </c>
      <c r="D12" s="151">
        <f t="shared" si="0"/>
        <v>0.53625599999999995</v>
      </c>
      <c r="E12" s="156">
        <v>3.3515999999999999</v>
      </c>
      <c r="F12" s="60">
        <v>5602.4007199999996</v>
      </c>
      <c r="G12" s="60">
        <v>5602.4007199999996</v>
      </c>
      <c r="H12" s="60">
        <v>5602.4007199999996</v>
      </c>
      <c r="I12" s="60">
        <v>5602.4007199999996</v>
      </c>
      <c r="J12" s="60">
        <v>5602.4007199999996</v>
      </c>
      <c r="K12" s="60">
        <v>5602.4007199999996</v>
      </c>
      <c r="L12" s="60">
        <v>5770.4727416000005</v>
      </c>
      <c r="M12" s="312">
        <v>5943.586923848</v>
      </c>
      <c r="N12" s="307"/>
      <c r="O12" s="307"/>
      <c r="P12" s="307"/>
      <c r="Q12" s="307"/>
      <c r="R12" s="307"/>
      <c r="S12" s="307"/>
      <c r="T12" s="307"/>
      <c r="U12" s="307"/>
    </row>
    <row r="13" spans="1:21" ht="15.75" thickBot="1" x14ac:dyDescent="0.3">
      <c r="A13" s="152" t="s">
        <v>434</v>
      </c>
      <c r="B13" s="153">
        <v>29</v>
      </c>
      <c r="C13" s="154" t="s">
        <v>435</v>
      </c>
      <c r="D13" s="151">
        <f t="shared" si="0"/>
        <v>0.55540800000000001</v>
      </c>
      <c r="E13" s="156">
        <v>3.4713000000000003</v>
      </c>
      <c r="F13" s="60">
        <v>5802.4864600000001</v>
      </c>
      <c r="G13" s="60">
        <v>5802.4864600000001</v>
      </c>
      <c r="H13" s="60">
        <v>5802.4864600000001</v>
      </c>
      <c r="I13" s="60">
        <v>5802.4864600000001</v>
      </c>
      <c r="J13" s="60">
        <v>5802.4864600000001</v>
      </c>
      <c r="K13" s="60">
        <v>5802.4864600000001</v>
      </c>
      <c r="L13" s="60">
        <v>5976.5610538000001</v>
      </c>
      <c r="M13" s="312">
        <v>6155.8578854140005</v>
      </c>
      <c r="N13" s="307"/>
      <c r="O13" s="307"/>
      <c r="P13" s="307"/>
      <c r="Q13" s="307"/>
      <c r="R13" s="307"/>
      <c r="S13" s="307"/>
      <c r="T13" s="307"/>
      <c r="U13" s="307"/>
    </row>
    <row r="14" spans="1:21" ht="15.75" thickBot="1" x14ac:dyDescent="0.3">
      <c r="A14" s="163" t="s">
        <v>436</v>
      </c>
      <c r="B14" s="157">
        <v>30</v>
      </c>
      <c r="C14" s="164" t="s">
        <v>437</v>
      </c>
      <c r="D14" s="151">
        <f t="shared" si="0"/>
        <v>0.57072960000000006</v>
      </c>
      <c r="E14" s="156">
        <v>3.5670600000000001</v>
      </c>
      <c r="F14" s="60">
        <v>6002.5722000000005</v>
      </c>
      <c r="G14" s="60">
        <v>6002.5722000000005</v>
      </c>
      <c r="H14" s="60">
        <v>6002.5722000000005</v>
      </c>
      <c r="I14" s="60">
        <v>6002.5722000000005</v>
      </c>
      <c r="J14" s="60">
        <v>6002.5722000000005</v>
      </c>
      <c r="K14" s="60">
        <v>6002.5722000000005</v>
      </c>
      <c r="L14" s="60">
        <v>6182.6493660000006</v>
      </c>
      <c r="M14" s="312">
        <v>6368.1288469800002</v>
      </c>
      <c r="N14" s="307"/>
      <c r="O14" s="307"/>
      <c r="P14" s="307"/>
      <c r="Q14" s="307"/>
      <c r="R14" s="307"/>
      <c r="S14" s="307"/>
      <c r="T14" s="307"/>
      <c r="U14" s="307"/>
    </row>
    <row r="15" spans="1:21" ht="15.75" thickBot="1" x14ac:dyDescent="0.3">
      <c r="A15" s="160" t="s">
        <v>438</v>
      </c>
      <c r="B15" s="153">
        <v>31</v>
      </c>
      <c r="C15" s="161" t="s">
        <v>439</v>
      </c>
      <c r="D15" s="151">
        <f t="shared" si="0"/>
        <v>0.59371200000000002</v>
      </c>
      <c r="E15" s="156">
        <v>3.7107000000000001</v>
      </c>
      <c r="F15" s="60">
        <v>6316.1211949999997</v>
      </c>
      <c r="G15" s="60">
        <v>6316.1211949999997</v>
      </c>
      <c r="H15" s="60">
        <v>6316.1211949999997</v>
      </c>
      <c r="I15" s="60">
        <v>6316.1211949999997</v>
      </c>
      <c r="J15" s="60">
        <v>6316.1211949999997</v>
      </c>
      <c r="K15" s="60">
        <v>6316.1211949999997</v>
      </c>
      <c r="L15" s="60">
        <v>6505.6048308499994</v>
      </c>
      <c r="M15" s="312">
        <v>6700.7729757754996</v>
      </c>
      <c r="N15" s="307"/>
      <c r="O15" s="307"/>
      <c r="P15" s="307"/>
      <c r="Q15" s="307"/>
      <c r="R15" s="307"/>
      <c r="S15" s="307"/>
      <c r="T15" s="307"/>
      <c r="U15" s="307"/>
    </row>
    <row r="16" spans="1:21" ht="15.75" thickBot="1" x14ac:dyDescent="0.3">
      <c r="A16" s="152" t="s">
        <v>440</v>
      </c>
      <c r="B16" s="157">
        <v>32</v>
      </c>
      <c r="C16" s="154" t="s">
        <v>441</v>
      </c>
      <c r="D16" s="151">
        <f t="shared" si="0"/>
        <v>0.61286400000000008</v>
      </c>
      <c r="E16" s="156">
        <v>3.8304000000000005</v>
      </c>
      <c r="F16" s="60">
        <v>6519.8670399999992</v>
      </c>
      <c r="G16" s="60">
        <v>6519.8670399999992</v>
      </c>
      <c r="H16" s="60">
        <v>6519.8670399999992</v>
      </c>
      <c r="I16" s="60">
        <v>6519.8670399999992</v>
      </c>
      <c r="J16" s="60">
        <v>6519.8670399999992</v>
      </c>
      <c r="K16" s="60">
        <v>6519.8670399999992</v>
      </c>
      <c r="L16" s="60">
        <v>6715.4630511999994</v>
      </c>
      <c r="M16" s="312">
        <v>6916.9269427359995</v>
      </c>
      <c r="N16" s="307"/>
      <c r="O16" s="307"/>
      <c r="P16" s="307"/>
      <c r="Q16" s="307"/>
      <c r="R16" s="307"/>
      <c r="S16" s="307"/>
      <c r="T16" s="307"/>
      <c r="U16" s="307"/>
    </row>
    <row r="17" spans="1:21" ht="15.75" thickBot="1" x14ac:dyDescent="0.3">
      <c r="A17" s="152" t="s">
        <v>442</v>
      </c>
      <c r="B17" s="153">
        <v>33</v>
      </c>
      <c r="C17" s="154" t="s">
        <v>443</v>
      </c>
      <c r="D17" s="151">
        <f t="shared" si="0"/>
        <v>0.63201600000000002</v>
      </c>
      <c r="E17" s="156">
        <v>3.9500999999999999</v>
      </c>
      <c r="F17" s="60">
        <v>6723.6128849999996</v>
      </c>
      <c r="G17" s="60">
        <v>6723.6128849999996</v>
      </c>
      <c r="H17" s="60">
        <v>6723.6128849999996</v>
      </c>
      <c r="I17" s="60">
        <v>6723.6128849999996</v>
      </c>
      <c r="J17" s="60">
        <v>6723.6128849999996</v>
      </c>
      <c r="K17" s="60">
        <v>6723.6128849999996</v>
      </c>
      <c r="L17" s="60">
        <v>6925.3212715499994</v>
      </c>
      <c r="M17" s="312">
        <v>7133.0809096965004</v>
      </c>
      <c r="N17" s="307"/>
      <c r="O17" s="307"/>
      <c r="P17" s="307"/>
      <c r="Q17" s="307"/>
      <c r="R17" s="307"/>
      <c r="S17" s="307"/>
      <c r="T17" s="307"/>
      <c r="U17" s="307"/>
    </row>
    <row r="18" spans="1:21" ht="15.75" thickBot="1" x14ac:dyDescent="0.3">
      <c r="A18" s="152" t="s">
        <v>444</v>
      </c>
      <c r="B18" s="157">
        <v>34</v>
      </c>
      <c r="C18" s="154" t="s">
        <v>445</v>
      </c>
      <c r="D18" s="151">
        <f t="shared" si="0"/>
        <v>0.65116799999999997</v>
      </c>
      <c r="E18" s="156">
        <v>4.0697999999999999</v>
      </c>
      <c r="F18" s="60">
        <v>6927.3587299999999</v>
      </c>
      <c r="G18" s="60">
        <v>6927.3587299999999</v>
      </c>
      <c r="H18" s="60">
        <v>6927.3587299999999</v>
      </c>
      <c r="I18" s="60">
        <v>6927.3587299999999</v>
      </c>
      <c r="J18" s="60">
        <v>6927.3587299999999</v>
      </c>
      <c r="K18" s="60">
        <v>6927.3587299999999</v>
      </c>
      <c r="L18" s="60">
        <v>7135.1794919000004</v>
      </c>
      <c r="M18" s="312">
        <v>7349.2348766570012</v>
      </c>
      <c r="N18" s="307"/>
      <c r="O18" s="307"/>
      <c r="P18" s="307"/>
      <c r="Q18" s="307"/>
      <c r="R18" s="307"/>
      <c r="S18" s="307"/>
      <c r="T18" s="307"/>
      <c r="U18" s="307"/>
    </row>
    <row r="19" spans="1:21" ht="15.75" thickBot="1" x14ac:dyDescent="0.3">
      <c r="A19" s="152" t="s">
        <v>446</v>
      </c>
      <c r="B19" s="153">
        <v>35</v>
      </c>
      <c r="C19" s="154" t="s">
        <v>447</v>
      </c>
      <c r="D19" s="151">
        <f t="shared" si="0"/>
        <v>0.67032000000000014</v>
      </c>
      <c r="E19" s="156">
        <v>4.1895000000000007</v>
      </c>
      <c r="F19" s="60">
        <v>7131.1045749999994</v>
      </c>
      <c r="G19" s="60">
        <v>7131.1045749999994</v>
      </c>
      <c r="H19" s="60">
        <v>7131.1045749999994</v>
      </c>
      <c r="I19" s="60">
        <v>7131.1045749999994</v>
      </c>
      <c r="J19" s="60">
        <v>7131.1045749999994</v>
      </c>
      <c r="K19" s="60">
        <v>7131.1045749999994</v>
      </c>
      <c r="L19" s="60">
        <v>7345.0377122500004</v>
      </c>
      <c r="M19" s="312">
        <v>7565.3888436175002</v>
      </c>
      <c r="N19" s="307"/>
      <c r="O19" s="307"/>
      <c r="P19" s="307"/>
      <c r="Q19" s="307"/>
      <c r="R19" s="307"/>
      <c r="S19" s="307"/>
      <c r="T19" s="307"/>
      <c r="U19" s="307"/>
    </row>
    <row r="20" spans="1:21" ht="15.75" thickBot="1" x14ac:dyDescent="0.3">
      <c r="A20" s="165" t="s">
        <v>448</v>
      </c>
      <c r="B20" s="157">
        <v>36</v>
      </c>
      <c r="C20" s="166" t="s">
        <v>449</v>
      </c>
      <c r="D20" s="151">
        <f t="shared" si="0"/>
        <v>0.68564160000000007</v>
      </c>
      <c r="E20" s="156">
        <v>4.2852600000000001</v>
      </c>
      <c r="F20" s="60">
        <v>7334.8504200000007</v>
      </c>
      <c r="G20" s="60">
        <v>7334.8504200000007</v>
      </c>
      <c r="H20" s="60">
        <v>7334.8504200000007</v>
      </c>
      <c r="I20" s="60">
        <v>7334.8504200000007</v>
      </c>
      <c r="J20" s="60">
        <v>7334.8504200000007</v>
      </c>
      <c r="K20" s="60">
        <v>7334.8504200000007</v>
      </c>
      <c r="L20" s="60">
        <v>7554.8959326000004</v>
      </c>
      <c r="M20" s="312">
        <v>7781.5428105780002</v>
      </c>
      <c r="N20" s="307"/>
      <c r="O20" s="307"/>
      <c r="P20" s="307"/>
      <c r="Q20" s="307"/>
      <c r="R20" s="307"/>
      <c r="S20" s="307"/>
      <c r="T20" s="307"/>
      <c r="U20" s="307"/>
    </row>
    <row r="21" spans="1:21" ht="15.75" thickBot="1" x14ac:dyDescent="0.3">
      <c r="A21" s="160" t="s">
        <v>450</v>
      </c>
      <c r="B21" s="153">
        <v>37</v>
      </c>
      <c r="C21" s="161" t="s">
        <v>451</v>
      </c>
      <c r="D21" s="151">
        <f t="shared" si="0"/>
        <v>0.70862400000000014</v>
      </c>
      <c r="E21" s="156">
        <v>4.4289000000000005</v>
      </c>
      <c r="F21" s="60">
        <v>7628.8788549999999</v>
      </c>
      <c r="G21" s="60">
        <v>7628.8788549999999</v>
      </c>
      <c r="H21" s="60">
        <v>7628.8788549999999</v>
      </c>
      <c r="I21" s="60">
        <v>7628.8788549999999</v>
      </c>
      <c r="J21" s="60">
        <v>7628.8788549999999</v>
      </c>
      <c r="K21" s="60">
        <v>7628.8788549999999</v>
      </c>
      <c r="L21" s="60">
        <v>7857.7452206500002</v>
      </c>
      <c r="M21" s="312">
        <v>8093.4775772695002</v>
      </c>
      <c r="N21" s="307"/>
      <c r="O21" s="307"/>
      <c r="P21" s="307"/>
      <c r="Q21" s="307"/>
      <c r="R21" s="307"/>
      <c r="S21" s="307"/>
      <c r="T21" s="307"/>
      <c r="U21" s="307"/>
    </row>
    <row r="22" spans="1:21" ht="15.75" thickBot="1" x14ac:dyDescent="0.3">
      <c r="A22" s="152" t="s">
        <v>452</v>
      </c>
      <c r="B22" s="157">
        <v>38</v>
      </c>
      <c r="C22" s="154" t="s">
        <v>453</v>
      </c>
      <c r="D22" s="151">
        <f t="shared" si="0"/>
        <v>0.72777600000000009</v>
      </c>
      <c r="E22" s="156">
        <v>4.5486000000000004</v>
      </c>
      <c r="F22" s="60">
        <v>7835.064769999999</v>
      </c>
      <c r="G22" s="60">
        <v>7835.064769999999</v>
      </c>
      <c r="H22" s="60">
        <v>7835.064769999999</v>
      </c>
      <c r="I22" s="60">
        <v>7835.064769999999</v>
      </c>
      <c r="J22" s="60">
        <v>7835.064769999999</v>
      </c>
      <c r="K22" s="60">
        <v>7835.064769999999</v>
      </c>
      <c r="L22" s="60">
        <v>8070.1167130999993</v>
      </c>
      <c r="M22" s="312">
        <v>8312.2202144929997</v>
      </c>
      <c r="N22" s="307"/>
      <c r="O22" s="307"/>
      <c r="P22" s="307"/>
      <c r="Q22" s="307"/>
      <c r="R22" s="307"/>
      <c r="S22" s="307"/>
      <c r="T22" s="307"/>
      <c r="U22" s="307"/>
    </row>
    <row r="23" spans="1:21" ht="15.75" thickBot="1" x14ac:dyDescent="0.3">
      <c r="A23" s="152" t="s">
        <v>454</v>
      </c>
      <c r="B23" s="153">
        <v>39</v>
      </c>
      <c r="C23" s="154" t="s">
        <v>455</v>
      </c>
      <c r="D23" s="151">
        <f t="shared" si="0"/>
        <v>0.74692800000000004</v>
      </c>
      <c r="E23" s="156">
        <v>4.6683000000000003</v>
      </c>
      <c r="F23" s="60">
        <v>8041.250685</v>
      </c>
      <c r="G23" s="60">
        <v>8041.250685</v>
      </c>
      <c r="H23" s="60">
        <v>8041.250685</v>
      </c>
      <c r="I23" s="60">
        <v>8041.250685</v>
      </c>
      <c r="J23" s="60">
        <v>8041.250685</v>
      </c>
      <c r="K23" s="60">
        <v>8041.250685</v>
      </c>
      <c r="L23" s="60">
        <v>8282.4882055500002</v>
      </c>
      <c r="M23" s="312">
        <v>8530.9628517165002</v>
      </c>
      <c r="N23" s="307"/>
      <c r="O23" s="307"/>
      <c r="P23" s="307"/>
      <c r="Q23" s="307"/>
      <c r="R23" s="307"/>
      <c r="S23" s="307"/>
      <c r="T23" s="307"/>
      <c r="U23" s="307"/>
    </row>
    <row r="24" spans="1:21" ht="15.75" thickBot="1" x14ac:dyDescent="0.3">
      <c r="A24" s="152" t="s">
        <v>456</v>
      </c>
      <c r="B24" s="157">
        <v>40</v>
      </c>
      <c r="C24" s="154" t="s">
        <v>457</v>
      </c>
      <c r="D24" s="151">
        <f t="shared" si="0"/>
        <v>0.76608000000000009</v>
      </c>
      <c r="E24" s="156">
        <v>4.7880000000000003</v>
      </c>
      <c r="F24" s="60">
        <v>8247.4365999999991</v>
      </c>
      <c r="G24" s="60">
        <v>8247.4365999999991</v>
      </c>
      <c r="H24" s="60">
        <v>8247.4365999999991</v>
      </c>
      <c r="I24" s="60">
        <v>8247.4365999999991</v>
      </c>
      <c r="J24" s="60">
        <v>8247.4365999999991</v>
      </c>
      <c r="K24" s="60">
        <v>8247.4365999999991</v>
      </c>
      <c r="L24" s="60">
        <v>8494.8596980000002</v>
      </c>
      <c r="M24" s="312">
        <v>8749.7054889400006</v>
      </c>
      <c r="N24" s="307"/>
      <c r="O24" s="307"/>
      <c r="P24" s="307"/>
      <c r="Q24" s="307"/>
      <c r="R24" s="307"/>
      <c r="S24" s="307"/>
      <c r="T24" s="307"/>
      <c r="U24" s="307"/>
    </row>
    <row r="25" spans="1:21" ht="15.75" thickBot="1" x14ac:dyDescent="0.3">
      <c r="A25" s="152" t="s">
        <v>458</v>
      </c>
      <c r="B25" s="153">
        <v>41</v>
      </c>
      <c r="C25" s="154" t="s">
        <v>459</v>
      </c>
      <c r="D25" s="151">
        <f t="shared" si="0"/>
        <v>0.78523200000000004</v>
      </c>
      <c r="E25" s="156">
        <v>4.9077000000000002</v>
      </c>
      <c r="F25" s="60">
        <v>8453.6225149999991</v>
      </c>
      <c r="G25" s="60">
        <v>8453.6225149999991</v>
      </c>
      <c r="H25" s="60">
        <v>8453.6225149999991</v>
      </c>
      <c r="I25" s="60">
        <v>8453.6225149999991</v>
      </c>
      <c r="J25" s="60">
        <v>8453.6225149999991</v>
      </c>
      <c r="K25" s="60">
        <v>8453.6225149999991</v>
      </c>
      <c r="L25" s="60">
        <v>8707.2311904499984</v>
      </c>
      <c r="M25" s="312">
        <v>8968.4481261634992</v>
      </c>
      <c r="N25" s="307"/>
      <c r="O25" s="307"/>
      <c r="P25" s="307"/>
      <c r="Q25" s="307"/>
      <c r="R25" s="307"/>
      <c r="S25" s="307"/>
      <c r="T25" s="307"/>
      <c r="U25" s="307"/>
    </row>
    <row r="26" spans="1:21" ht="15.75" thickBot="1" x14ac:dyDescent="0.3">
      <c r="A26" s="165" t="s">
        <v>460</v>
      </c>
      <c r="B26" s="157">
        <v>42</v>
      </c>
      <c r="C26" s="166" t="s">
        <v>461</v>
      </c>
      <c r="D26" s="151">
        <f t="shared" si="0"/>
        <v>0.80055359999999998</v>
      </c>
      <c r="E26" s="156">
        <v>5.0034599999999996</v>
      </c>
      <c r="F26" s="60">
        <v>8659.8084299999991</v>
      </c>
      <c r="G26" s="60">
        <v>8659.8084299999991</v>
      </c>
      <c r="H26" s="60">
        <v>8659.8084299999991</v>
      </c>
      <c r="I26" s="60">
        <v>8659.8084299999991</v>
      </c>
      <c r="J26" s="60">
        <v>8659.8084299999991</v>
      </c>
      <c r="K26" s="60">
        <v>8659.8084299999991</v>
      </c>
      <c r="L26" s="60">
        <v>8919.6026829000002</v>
      </c>
      <c r="M26" s="312">
        <v>9187.1907633869996</v>
      </c>
      <c r="N26" s="307"/>
      <c r="O26" s="307"/>
      <c r="P26" s="307"/>
      <c r="Q26" s="307"/>
      <c r="R26" s="307"/>
      <c r="S26" s="307"/>
      <c r="T26" s="307"/>
      <c r="U26" s="307"/>
    </row>
    <row r="27" spans="1:21" ht="15.75" thickBot="1" x14ac:dyDescent="0.3">
      <c r="A27" s="160" t="s">
        <v>462</v>
      </c>
      <c r="B27" s="153">
        <v>43</v>
      </c>
      <c r="C27" s="161" t="s">
        <v>463</v>
      </c>
      <c r="D27" s="151">
        <f t="shared" si="0"/>
        <v>0.82353600000000005</v>
      </c>
      <c r="E27" s="156">
        <v>5.1471</v>
      </c>
      <c r="F27" s="60">
        <v>8811.4954999999991</v>
      </c>
      <c r="G27" s="60">
        <v>8811.4954999999991</v>
      </c>
      <c r="H27" s="60">
        <v>8811.4954999999991</v>
      </c>
      <c r="I27" s="60">
        <v>8811.4954999999991</v>
      </c>
      <c r="J27" s="60">
        <v>8811.4954999999991</v>
      </c>
      <c r="K27" s="60">
        <v>9075.840365</v>
      </c>
      <c r="L27" s="60">
        <v>9348.1155759499998</v>
      </c>
      <c r="M27" s="312">
        <v>9628.5590432284989</v>
      </c>
      <c r="N27" s="307"/>
      <c r="O27" s="307"/>
      <c r="P27" s="307"/>
      <c r="Q27" s="307"/>
      <c r="R27" s="307"/>
      <c r="S27" s="307"/>
      <c r="T27" s="307"/>
      <c r="U27" s="307"/>
    </row>
    <row r="28" spans="1:21" ht="15.75" thickBot="1" x14ac:dyDescent="0.3">
      <c r="A28" s="152" t="s">
        <v>464</v>
      </c>
      <c r="B28" s="157">
        <v>44</v>
      </c>
      <c r="C28" s="154" t="s">
        <v>465</v>
      </c>
      <c r="D28" s="151">
        <f t="shared" si="0"/>
        <v>0.8426880000000001</v>
      </c>
      <c r="E28" s="156">
        <v>5.2668000000000008</v>
      </c>
      <c r="F28" s="60">
        <v>9016.4140000000007</v>
      </c>
      <c r="G28" s="60">
        <v>9016.4140000000007</v>
      </c>
      <c r="H28" s="60">
        <v>9016.4140000000007</v>
      </c>
      <c r="I28" s="60">
        <v>9016.4140000000007</v>
      </c>
      <c r="J28" s="60">
        <v>9016.4140000000007</v>
      </c>
      <c r="K28" s="60">
        <v>9286.9064199999993</v>
      </c>
      <c r="L28" s="60">
        <v>9565.5136126000016</v>
      </c>
      <c r="M28" s="312">
        <v>9852.4790209780003</v>
      </c>
      <c r="N28" s="307"/>
      <c r="O28" s="307"/>
      <c r="P28" s="307"/>
      <c r="Q28" s="307"/>
      <c r="R28" s="307"/>
      <c r="S28" s="307"/>
      <c r="T28" s="307"/>
      <c r="U28" s="307"/>
    </row>
    <row r="29" spans="1:21" ht="15.75" thickBot="1" x14ac:dyDescent="0.3">
      <c r="A29" s="152" t="s">
        <v>466</v>
      </c>
      <c r="B29" s="153">
        <v>45</v>
      </c>
      <c r="C29" s="154" t="s">
        <v>467</v>
      </c>
      <c r="D29" s="151">
        <f t="shared" si="0"/>
        <v>0.86183999999999994</v>
      </c>
      <c r="E29" s="156">
        <v>5.3864999999999998</v>
      </c>
      <c r="F29" s="60">
        <v>9221.3324999999986</v>
      </c>
      <c r="G29" s="60">
        <v>9221.3324999999986</v>
      </c>
      <c r="H29" s="60">
        <v>9221.3324999999986</v>
      </c>
      <c r="I29" s="60">
        <v>9221.3324999999986</v>
      </c>
      <c r="J29" s="60">
        <v>9221.3324999999986</v>
      </c>
      <c r="K29" s="60">
        <v>9497.9724749999987</v>
      </c>
      <c r="L29" s="60">
        <v>9782.9116492499979</v>
      </c>
      <c r="M29" s="312">
        <v>10076.3989987275</v>
      </c>
      <c r="N29" s="307"/>
      <c r="O29" s="307"/>
      <c r="P29" s="307"/>
      <c r="Q29" s="307"/>
      <c r="R29" s="307"/>
      <c r="S29" s="307"/>
      <c r="T29" s="307"/>
      <c r="U29" s="307"/>
    </row>
    <row r="30" spans="1:21" ht="15.75" thickBot="1" x14ac:dyDescent="0.3">
      <c r="A30" s="152" t="s">
        <v>468</v>
      </c>
      <c r="B30" s="157">
        <v>46</v>
      </c>
      <c r="C30" s="154" t="s">
        <v>469</v>
      </c>
      <c r="D30" s="151">
        <f t="shared" si="0"/>
        <v>0.880992</v>
      </c>
      <c r="E30" s="156">
        <v>5.5061999999999998</v>
      </c>
      <c r="F30" s="60">
        <v>9426.2509999999984</v>
      </c>
      <c r="G30" s="60">
        <v>9426.2509999999984</v>
      </c>
      <c r="H30" s="60">
        <v>9426.2509999999984</v>
      </c>
      <c r="I30" s="60">
        <v>9426.2509999999984</v>
      </c>
      <c r="J30" s="60">
        <v>9426.2509999999984</v>
      </c>
      <c r="K30" s="60">
        <v>9709.0385299999998</v>
      </c>
      <c r="L30" s="60">
        <v>10000.3096859</v>
      </c>
      <c r="M30" s="312">
        <v>10300.318976477</v>
      </c>
      <c r="N30" s="307"/>
      <c r="O30" s="307"/>
      <c r="P30" s="307"/>
      <c r="Q30" s="307"/>
      <c r="R30" s="307"/>
      <c r="S30" s="307"/>
      <c r="T30" s="307"/>
      <c r="U30" s="307"/>
    </row>
    <row r="31" spans="1:21" ht="15.75" thickBot="1" x14ac:dyDescent="0.3">
      <c r="A31" s="152" t="s">
        <v>470</v>
      </c>
      <c r="B31" s="153">
        <v>47</v>
      </c>
      <c r="C31" s="154" t="s">
        <v>471</v>
      </c>
      <c r="D31" s="151">
        <f t="shared" si="0"/>
        <v>0.90014400000000006</v>
      </c>
      <c r="E31" s="156">
        <v>5.6259000000000006</v>
      </c>
      <c r="F31" s="60">
        <v>9631.1695</v>
      </c>
      <c r="G31" s="60">
        <v>9631.1695</v>
      </c>
      <c r="H31" s="60">
        <v>9631.1695</v>
      </c>
      <c r="I31" s="60">
        <v>9631.1695</v>
      </c>
      <c r="J31" s="60">
        <v>9631.1695</v>
      </c>
      <c r="K31" s="60">
        <v>9920.1045849999991</v>
      </c>
      <c r="L31" s="60">
        <v>10217.70772255</v>
      </c>
      <c r="M31" s="312">
        <v>10524.238954226499</v>
      </c>
      <c r="N31" s="307"/>
      <c r="O31" s="307"/>
      <c r="P31" s="307"/>
      <c r="Q31" s="307"/>
      <c r="R31" s="307"/>
      <c r="S31" s="307"/>
      <c r="T31" s="307"/>
      <c r="U31" s="307"/>
    </row>
    <row r="32" spans="1:21" ht="15.75" thickBot="1" x14ac:dyDescent="0.3">
      <c r="A32" s="165" t="s">
        <v>472</v>
      </c>
      <c r="B32" s="157">
        <v>48</v>
      </c>
      <c r="C32" s="166" t="s">
        <v>473</v>
      </c>
      <c r="D32" s="151">
        <f t="shared" si="0"/>
        <v>0.9154656000000001</v>
      </c>
      <c r="E32" s="156">
        <v>5.7216600000000009</v>
      </c>
      <c r="F32" s="60">
        <v>9836.0879999999997</v>
      </c>
      <c r="G32" s="60">
        <v>9836.0879999999997</v>
      </c>
      <c r="H32" s="60">
        <v>9836.0879999999997</v>
      </c>
      <c r="I32" s="60">
        <v>9836.0879999999997</v>
      </c>
      <c r="J32" s="60">
        <v>9836.0879999999997</v>
      </c>
      <c r="K32" s="60">
        <v>10131.17064</v>
      </c>
      <c r="L32" s="60">
        <v>10435.105759200002</v>
      </c>
      <c r="M32" s="312">
        <v>10748.158931976002</v>
      </c>
      <c r="N32" s="307"/>
      <c r="O32" s="307"/>
      <c r="P32" s="307"/>
      <c r="Q32" s="307"/>
      <c r="R32" s="307"/>
      <c r="S32" s="307"/>
      <c r="T32" s="307"/>
      <c r="U32" s="307"/>
    </row>
    <row r="33" spans="1:21" ht="15.75" thickBot="1" x14ac:dyDescent="0.3">
      <c r="A33" s="160" t="s">
        <v>474</v>
      </c>
      <c r="B33" s="153">
        <v>49</v>
      </c>
      <c r="C33" s="161" t="s">
        <v>475</v>
      </c>
      <c r="D33" s="151">
        <f t="shared" si="0"/>
        <v>0.93844800000000006</v>
      </c>
      <c r="E33" s="156">
        <v>5.8653000000000004</v>
      </c>
      <c r="F33" s="60">
        <v>10502.949999999999</v>
      </c>
      <c r="G33" s="60">
        <v>10502.949999999999</v>
      </c>
      <c r="H33" s="60">
        <v>10502.949999999999</v>
      </c>
      <c r="I33" s="60">
        <v>10502.949999999999</v>
      </c>
      <c r="J33" s="60">
        <v>10502.949999999999</v>
      </c>
      <c r="K33" s="60">
        <v>10680.05</v>
      </c>
      <c r="L33" s="60">
        <v>10898.804461649999</v>
      </c>
      <c r="M33" s="312">
        <v>11456.3</v>
      </c>
      <c r="N33" s="307"/>
      <c r="O33" s="307"/>
      <c r="P33" s="307"/>
      <c r="Q33" s="307"/>
      <c r="R33" s="307"/>
      <c r="S33" s="307"/>
      <c r="T33" s="307"/>
      <c r="U33" s="307"/>
    </row>
    <row r="34" spans="1:21" ht="15.75" thickBot="1" x14ac:dyDescent="0.3">
      <c r="A34" s="152" t="s">
        <v>476</v>
      </c>
      <c r="B34" s="157">
        <v>50</v>
      </c>
      <c r="C34" s="154" t="s">
        <v>477</v>
      </c>
      <c r="D34" s="151">
        <f t="shared" si="0"/>
        <v>0.95760000000000012</v>
      </c>
      <c r="E34" s="156">
        <v>5.9850000000000003</v>
      </c>
      <c r="F34" s="60">
        <v>10713.4</v>
      </c>
      <c r="G34" s="60">
        <v>10713.4</v>
      </c>
      <c r="H34" s="60">
        <v>10713.4</v>
      </c>
      <c r="I34" s="60">
        <v>10713.4</v>
      </c>
      <c r="J34" s="60">
        <v>10713.4</v>
      </c>
      <c r="K34" s="60">
        <v>10965.25</v>
      </c>
      <c r="L34" s="60">
        <v>11121.229042500001</v>
      </c>
      <c r="M34" s="312">
        <v>11621.9</v>
      </c>
      <c r="N34" s="307"/>
      <c r="O34" s="307"/>
      <c r="P34" s="307"/>
      <c r="Q34" s="307"/>
      <c r="R34" s="307"/>
      <c r="S34" s="307"/>
      <c r="T34" s="307"/>
      <c r="U34" s="307"/>
    </row>
    <row r="35" spans="1:21" ht="15.75" thickBot="1" x14ac:dyDescent="0.3">
      <c r="A35" s="152" t="s">
        <v>478</v>
      </c>
      <c r="B35" s="153">
        <v>51</v>
      </c>
      <c r="C35" s="154" t="s">
        <v>479</v>
      </c>
      <c r="D35" s="151">
        <f t="shared" si="0"/>
        <v>0.97675200000000006</v>
      </c>
      <c r="E35" s="156">
        <v>6.1047000000000002</v>
      </c>
      <c r="F35" s="60">
        <v>10922.699999999999</v>
      </c>
      <c r="G35" s="60">
        <v>10922.699999999999</v>
      </c>
      <c r="H35" s="60">
        <v>10922.699999999999</v>
      </c>
      <c r="I35" s="60">
        <v>10922.699999999999</v>
      </c>
      <c r="J35" s="60">
        <v>10922.699999999999</v>
      </c>
      <c r="K35" s="60">
        <v>11143.5</v>
      </c>
      <c r="L35" s="60">
        <v>11343.653623349999</v>
      </c>
      <c r="M35" s="312">
        <v>11913.999999999998</v>
      </c>
      <c r="N35" s="307"/>
      <c r="O35" s="307"/>
      <c r="P35" s="307"/>
      <c r="Q35" s="307"/>
      <c r="R35" s="307"/>
      <c r="S35" s="307"/>
      <c r="T35" s="307"/>
      <c r="U35" s="307"/>
    </row>
    <row r="36" spans="1:21" ht="15.75" thickBot="1" x14ac:dyDescent="0.3">
      <c r="A36" s="152" t="s">
        <v>480</v>
      </c>
      <c r="B36" s="157">
        <v>52</v>
      </c>
      <c r="C36" s="154" t="s">
        <v>481</v>
      </c>
      <c r="D36" s="151">
        <f t="shared" si="0"/>
        <v>0.99590400000000001</v>
      </c>
      <c r="E36" s="156">
        <v>6.2244000000000002</v>
      </c>
      <c r="F36" s="60">
        <v>11132</v>
      </c>
      <c r="G36" s="60">
        <v>11132</v>
      </c>
      <c r="H36" s="60">
        <v>11132</v>
      </c>
      <c r="I36" s="60">
        <v>11132</v>
      </c>
      <c r="J36" s="60">
        <v>11132</v>
      </c>
      <c r="K36" s="60">
        <v>11459.75</v>
      </c>
      <c r="L36" s="60">
        <v>11566.078204200001</v>
      </c>
      <c r="M36" s="312">
        <v>12142.849999999999</v>
      </c>
      <c r="N36" s="307"/>
      <c r="O36" s="307"/>
      <c r="P36" s="307"/>
      <c r="Q36" s="307"/>
      <c r="R36" s="307"/>
      <c r="S36" s="307"/>
      <c r="T36" s="307"/>
      <c r="U36" s="307"/>
    </row>
    <row r="37" spans="1:21" ht="15.75" thickBot="1" x14ac:dyDescent="0.3">
      <c r="A37" s="152" t="s">
        <v>482</v>
      </c>
      <c r="B37" s="153">
        <v>53</v>
      </c>
      <c r="C37" s="154" t="s">
        <v>483</v>
      </c>
      <c r="D37" s="151">
        <f t="shared" si="0"/>
        <v>1.015056</v>
      </c>
      <c r="E37" s="156">
        <v>6.3441000000000001</v>
      </c>
      <c r="F37" s="60">
        <v>11341.3</v>
      </c>
      <c r="G37" s="60">
        <v>11341.3</v>
      </c>
      <c r="H37" s="60">
        <v>11341.3</v>
      </c>
      <c r="I37" s="60">
        <v>11341.3</v>
      </c>
      <c r="J37" s="60">
        <v>11341.3</v>
      </c>
      <c r="K37" s="60">
        <v>11624.199999999999</v>
      </c>
      <c r="L37" s="60">
        <v>11788.502785049999</v>
      </c>
      <c r="M37" s="312">
        <v>12371.699999999999</v>
      </c>
      <c r="N37" s="307"/>
      <c r="O37" s="307"/>
      <c r="P37" s="307"/>
      <c r="Q37" s="307"/>
      <c r="R37" s="307"/>
      <c r="S37" s="307"/>
      <c r="T37" s="307"/>
      <c r="U37" s="307"/>
    </row>
    <row r="38" spans="1:21" ht="15.75" thickBot="1" x14ac:dyDescent="0.3">
      <c r="A38" s="165" t="s">
        <v>484</v>
      </c>
      <c r="B38" s="157">
        <v>54</v>
      </c>
      <c r="C38" s="166" t="s">
        <v>485</v>
      </c>
      <c r="D38" s="151">
        <f t="shared" si="0"/>
        <v>1.0303776</v>
      </c>
      <c r="E38" s="156">
        <v>6.4398600000000004</v>
      </c>
      <c r="F38" s="60">
        <v>11436.75</v>
      </c>
      <c r="G38" s="60">
        <v>11436.75</v>
      </c>
      <c r="H38" s="60">
        <v>11436.75</v>
      </c>
      <c r="I38" s="60">
        <v>11436.75</v>
      </c>
      <c r="J38" s="60">
        <v>11436.75</v>
      </c>
      <c r="K38" s="60">
        <v>11890.999999999998</v>
      </c>
      <c r="L38" s="60">
        <v>12240.599999999999</v>
      </c>
      <c r="M38" s="312">
        <v>12845.499999999998</v>
      </c>
      <c r="N38" s="307"/>
      <c r="O38" s="307"/>
      <c r="P38" s="307"/>
      <c r="Q38" s="307"/>
      <c r="R38" s="307"/>
      <c r="S38" s="307"/>
      <c r="T38" s="307"/>
      <c r="U38" s="307"/>
    </row>
    <row r="39" spans="1:21" ht="15.75" thickBot="1" x14ac:dyDescent="0.3">
      <c r="A39" s="160" t="s">
        <v>486</v>
      </c>
      <c r="B39" s="153">
        <v>55</v>
      </c>
      <c r="C39" s="161" t="s">
        <v>487</v>
      </c>
      <c r="D39" s="151">
        <f t="shared" si="0"/>
        <v>1.0533600000000001</v>
      </c>
      <c r="E39" s="156">
        <v>6.5835000000000008</v>
      </c>
      <c r="F39" s="60">
        <v>11701.25</v>
      </c>
      <c r="G39" s="60">
        <v>11701.25</v>
      </c>
      <c r="H39" s="60">
        <v>11701.25</v>
      </c>
      <c r="I39" s="60">
        <v>11701.25</v>
      </c>
      <c r="J39" s="60">
        <v>12143.999999999998</v>
      </c>
      <c r="K39" s="60">
        <v>12396.999999999998</v>
      </c>
      <c r="L39" s="60">
        <v>12776.499999999998</v>
      </c>
      <c r="M39" s="312">
        <v>13725.249999999998</v>
      </c>
      <c r="N39" s="307"/>
      <c r="O39" s="307"/>
      <c r="P39" s="307"/>
      <c r="Q39" s="307"/>
      <c r="R39" s="307"/>
      <c r="S39" s="307"/>
      <c r="T39" s="307"/>
      <c r="U39" s="307"/>
    </row>
    <row r="40" spans="1:21" ht="15.75" thickBot="1" x14ac:dyDescent="0.3">
      <c r="A40" s="152" t="s">
        <v>488</v>
      </c>
      <c r="B40" s="157">
        <v>56</v>
      </c>
      <c r="C40" s="154" t="s">
        <v>489</v>
      </c>
      <c r="D40" s="151">
        <f t="shared" si="0"/>
        <v>1.0725119999999999</v>
      </c>
      <c r="E40" s="156">
        <v>6.7031999999999998</v>
      </c>
      <c r="F40" s="60">
        <v>11913.999999999998</v>
      </c>
      <c r="G40" s="60">
        <v>11913.999999999998</v>
      </c>
      <c r="H40" s="60">
        <v>11913.999999999998</v>
      </c>
      <c r="I40" s="60">
        <v>11913.999999999998</v>
      </c>
      <c r="J40" s="60">
        <v>12364.8</v>
      </c>
      <c r="K40" s="60">
        <v>12622.4</v>
      </c>
      <c r="L40" s="60">
        <v>13008.8</v>
      </c>
      <c r="M40" s="312">
        <v>13974.8</v>
      </c>
      <c r="N40" s="307"/>
      <c r="O40" s="307"/>
      <c r="P40" s="307"/>
      <c r="Q40" s="307"/>
      <c r="R40" s="307"/>
      <c r="S40" s="307"/>
      <c r="T40" s="307"/>
      <c r="U40" s="307"/>
    </row>
    <row r="41" spans="1:21" ht="15.75" thickBot="1" x14ac:dyDescent="0.3">
      <c r="A41" s="152" t="s">
        <v>490</v>
      </c>
      <c r="B41" s="153">
        <v>57</v>
      </c>
      <c r="C41" s="154" t="s">
        <v>491</v>
      </c>
      <c r="D41" s="151">
        <f t="shared" si="0"/>
        <v>1.0916640000000002</v>
      </c>
      <c r="E41" s="156">
        <v>6.8229000000000006</v>
      </c>
      <c r="F41" s="60">
        <v>12126.749999999998</v>
      </c>
      <c r="G41" s="60">
        <v>12126.749999999998</v>
      </c>
      <c r="H41" s="60">
        <v>12126.749999999998</v>
      </c>
      <c r="I41" s="60">
        <v>12126.749999999998</v>
      </c>
      <c r="J41" s="60">
        <v>12585.599999999999</v>
      </c>
      <c r="K41" s="60">
        <v>12847.8</v>
      </c>
      <c r="L41" s="60">
        <v>13241.099999999999</v>
      </c>
      <c r="M41" s="312">
        <v>14224.349999999999</v>
      </c>
      <c r="N41" s="307"/>
      <c r="O41" s="307"/>
      <c r="P41" s="307"/>
      <c r="Q41" s="307"/>
      <c r="R41" s="307"/>
      <c r="S41" s="307"/>
      <c r="T41" s="307"/>
      <c r="U41" s="307"/>
    </row>
    <row r="42" spans="1:21" ht="15.75" thickBot="1" x14ac:dyDescent="0.3">
      <c r="A42" s="152" t="s">
        <v>492</v>
      </c>
      <c r="B42" s="157">
        <v>58</v>
      </c>
      <c r="C42" s="154" t="s">
        <v>493</v>
      </c>
      <c r="D42" s="151">
        <f t="shared" si="0"/>
        <v>1.110816</v>
      </c>
      <c r="E42" s="156">
        <v>6.9426000000000005</v>
      </c>
      <c r="F42" s="60">
        <v>12339.499999999998</v>
      </c>
      <c r="G42" s="60">
        <v>12339.499999999998</v>
      </c>
      <c r="H42" s="60">
        <v>12339.499999999998</v>
      </c>
      <c r="I42" s="60">
        <v>12339.499999999998</v>
      </c>
      <c r="J42" s="60">
        <v>12806.4</v>
      </c>
      <c r="K42" s="60">
        <v>13073.199999999999</v>
      </c>
      <c r="L42" s="60">
        <v>13473.4</v>
      </c>
      <c r="M42" s="312">
        <v>14473.9</v>
      </c>
      <c r="N42" s="307"/>
      <c r="O42" s="307"/>
      <c r="P42" s="307"/>
      <c r="Q42" s="307"/>
      <c r="R42" s="307"/>
      <c r="S42" s="307"/>
      <c r="T42" s="307"/>
      <c r="U42" s="307"/>
    </row>
    <row r="43" spans="1:21" ht="15.75" thickBot="1" x14ac:dyDescent="0.3">
      <c r="A43" s="152" t="s">
        <v>494</v>
      </c>
      <c r="B43" s="153">
        <v>59</v>
      </c>
      <c r="C43" s="154" t="s">
        <v>495</v>
      </c>
      <c r="D43" s="151">
        <f t="shared" si="0"/>
        <v>1.1299680000000001</v>
      </c>
      <c r="E43" s="156">
        <v>7.0623000000000005</v>
      </c>
      <c r="F43" s="60">
        <v>12552.249999999998</v>
      </c>
      <c r="G43" s="60">
        <v>12552.249999999998</v>
      </c>
      <c r="H43" s="60">
        <v>12552.249999999998</v>
      </c>
      <c r="I43" s="60">
        <v>12552.249999999998</v>
      </c>
      <c r="J43" s="60">
        <v>13027.199999999999</v>
      </c>
      <c r="K43" s="60">
        <v>13298.599999999999</v>
      </c>
      <c r="L43" s="60">
        <v>13705.699999999999</v>
      </c>
      <c r="M43" s="312">
        <v>14723.449999999999</v>
      </c>
      <c r="N43" s="307"/>
      <c r="O43" s="307"/>
      <c r="P43" s="307"/>
      <c r="Q43" s="307"/>
      <c r="R43" s="307"/>
      <c r="S43" s="307"/>
      <c r="T43" s="307"/>
      <c r="U43" s="307"/>
    </row>
    <row r="44" spans="1:21" ht="15.75" thickBot="1" x14ac:dyDescent="0.3">
      <c r="A44" s="165" t="s">
        <v>496</v>
      </c>
      <c r="B44" s="157">
        <v>60</v>
      </c>
      <c r="C44" s="166" t="s">
        <v>497</v>
      </c>
      <c r="D44" s="151">
        <f t="shared" si="0"/>
        <v>1.1452896000000001</v>
      </c>
      <c r="E44" s="156">
        <v>7.1580600000000008</v>
      </c>
      <c r="F44" s="60">
        <v>12764.999999999998</v>
      </c>
      <c r="G44" s="60">
        <v>12764.999999999998</v>
      </c>
      <c r="H44" s="60">
        <v>12764.999999999998</v>
      </c>
      <c r="I44" s="60">
        <v>12764.999999999998</v>
      </c>
      <c r="J44" s="60">
        <v>13247.999999999998</v>
      </c>
      <c r="K44" s="60">
        <v>13523.999999999998</v>
      </c>
      <c r="L44" s="60">
        <v>13937.999999999998</v>
      </c>
      <c r="M44" s="312">
        <v>15202.999999999998</v>
      </c>
      <c r="N44" s="307"/>
      <c r="O44" s="307"/>
      <c r="P44" s="307"/>
      <c r="Q44" s="307"/>
      <c r="R44" s="307"/>
      <c r="S44" s="307"/>
      <c r="T44" s="307"/>
      <c r="U44" s="307"/>
    </row>
    <row r="45" spans="1:21" ht="15.75" thickBot="1" x14ac:dyDescent="0.3">
      <c r="A45" s="160" t="s">
        <v>498</v>
      </c>
      <c r="B45" s="153">
        <v>61</v>
      </c>
      <c r="C45" s="161" t="s">
        <v>499</v>
      </c>
      <c r="D45" s="151">
        <f t="shared" si="0"/>
        <v>1.168272</v>
      </c>
      <c r="E45" s="156">
        <v>7.3017000000000003</v>
      </c>
      <c r="F45" s="60">
        <v>13258.349999999999</v>
      </c>
      <c r="G45" s="60">
        <v>12629.512677914974</v>
      </c>
      <c r="H45" s="60">
        <v>13258.349999999999</v>
      </c>
      <c r="I45" s="60">
        <v>13679.249999999998</v>
      </c>
      <c r="J45" s="60">
        <v>13800.6095</v>
      </c>
      <c r="K45" s="60">
        <v>14214.627785000001</v>
      </c>
      <c r="L45" s="60">
        <v>14641.066618550001</v>
      </c>
      <c r="M45" s="313" t="s">
        <v>1898</v>
      </c>
      <c r="N45" s="307"/>
      <c r="O45" s="307"/>
      <c r="P45" s="307"/>
      <c r="Q45" s="307"/>
      <c r="R45" s="307"/>
      <c r="S45" s="307"/>
      <c r="T45" s="307"/>
      <c r="U45" s="307"/>
    </row>
    <row r="46" spans="1:21" ht="15.75" thickBot="1" x14ac:dyDescent="0.3">
      <c r="A46" s="152" t="s">
        <v>500</v>
      </c>
      <c r="B46" s="157">
        <v>62</v>
      </c>
      <c r="C46" s="154" t="s">
        <v>501</v>
      </c>
      <c r="D46" s="151">
        <f t="shared" si="0"/>
        <v>1.187424</v>
      </c>
      <c r="E46" s="156">
        <v>7.4214000000000002</v>
      </c>
      <c r="F46" s="60">
        <v>13475.699999999999</v>
      </c>
      <c r="G46" s="60">
        <v>12836.553869356205</v>
      </c>
      <c r="H46" s="60">
        <v>13475.699999999999</v>
      </c>
      <c r="I46" s="60">
        <v>13903.499999999998</v>
      </c>
      <c r="J46" s="60">
        <v>14026.848999999998</v>
      </c>
      <c r="K46" s="60">
        <v>14447.654469999999</v>
      </c>
      <c r="L46" s="60">
        <v>14881.0841041</v>
      </c>
      <c r="M46" s="313" t="s">
        <v>1898</v>
      </c>
      <c r="N46" s="307"/>
      <c r="O46" s="307"/>
      <c r="P46" s="307"/>
      <c r="Q46" s="307"/>
      <c r="R46" s="307"/>
      <c r="S46" s="307"/>
      <c r="T46" s="307"/>
      <c r="U46" s="307"/>
    </row>
    <row r="47" spans="1:21" ht="15.75" thickBot="1" x14ac:dyDescent="0.3">
      <c r="A47" s="152" t="s">
        <v>502</v>
      </c>
      <c r="B47" s="153">
        <v>63</v>
      </c>
      <c r="C47" s="154" t="s">
        <v>503</v>
      </c>
      <c r="D47" s="151">
        <f t="shared" si="0"/>
        <v>1.2065760000000001</v>
      </c>
      <c r="E47" s="156">
        <v>7.5411000000000001</v>
      </c>
      <c r="F47" s="60">
        <v>13693.05</v>
      </c>
      <c r="G47" s="60">
        <v>13043.595060797436</v>
      </c>
      <c r="H47" s="60">
        <v>13693.05</v>
      </c>
      <c r="I47" s="60">
        <v>14127.749999999998</v>
      </c>
      <c r="J47" s="60">
        <v>14253.088499999998</v>
      </c>
      <c r="K47" s="60">
        <v>14680.681154999998</v>
      </c>
      <c r="L47" s="60">
        <v>15121.101589649999</v>
      </c>
      <c r="M47" s="313" t="s">
        <v>1898</v>
      </c>
      <c r="N47" s="307"/>
      <c r="O47" s="307"/>
      <c r="P47" s="307"/>
      <c r="Q47" s="307"/>
      <c r="R47" s="307"/>
      <c r="S47" s="307"/>
      <c r="T47" s="307"/>
      <c r="U47" s="307"/>
    </row>
    <row r="48" spans="1:21" ht="15.75" thickBot="1" x14ac:dyDescent="0.3">
      <c r="A48" s="152" t="s">
        <v>504</v>
      </c>
      <c r="B48" s="157">
        <v>64</v>
      </c>
      <c r="C48" s="154" t="s">
        <v>505</v>
      </c>
      <c r="D48" s="151">
        <f t="shared" si="0"/>
        <v>1.2257280000000002</v>
      </c>
      <c r="E48" s="156">
        <v>7.6608000000000009</v>
      </c>
      <c r="F48" s="60">
        <v>13910.4</v>
      </c>
      <c r="G48" s="60">
        <v>13250.636252238664</v>
      </c>
      <c r="H48" s="60">
        <v>13910.4</v>
      </c>
      <c r="I48" s="60">
        <v>14351.999999999998</v>
      </c>
      <c r="J48" s="60">
        <v>14479.328</v>
      </c>
      <c r="K48" s="60">
        <v>14913.707840000001</v>
      </c>
      <c r="L48" s="60">
        <v>15361.119075200002</v>
      </c>
      <c r="M48" s="313" t="s">
        <v>1898</v>
      </c>
      <c r="N48" s="307"/>
      <c r="O48" s="307"/>
      <c r="P48" s="307"/>
      <c r="Q48" s="307"/>
      <c r="R48" s="307"/>
      <c r="S48" s="307"/>
      <c r="T48" s="307"/>
      <c r="U48" s="307"/>
    </row>
    <row r="49" spans="1:21" ht="15.75" thickBot="1" x14ac:dyDescent="0.3">
      <c r="A49" s="152" t="s">
        <v>506</v>
      </c>
      <c r="B49" s="153">
        <v>65</v>
      </c>
      <c r="C49" s="154" t="s">
        <v>507</v>
      </c>
      <c r="D49" s="151">
        <f t="shared" si="0"/>
        <v>1.24488</v>
      </c>
      <c r="E49" s="156">
        <v>7.7805</v>
      </c>
      <c r="F49" s="60">
        <v>14127.749999999998</v>
      </c>
      <c r="G49" s="60">
        <v>13457.677443679891</v>
      </c>
      <c r="H49" s="60">
        <v>14127.749999999998</v>
      </c>
      <c r="I49" s="60">
        <v>14576.249999999998</v>
      </c>
      <c r="J49" s="60">
        <v>14705.567499999999</v>
      </c>
      <c r="K49" s="60">
        <v>15146.734525</v>
      </c>
      <c r="L49" s="60">
        <v>15601.136560749999</v>
      </c>
      <c r="M49" s="313" t="s">
        <v>1898</v>
      </c>
      <c r="N49" s="307"/>
      <c r="O49" s="307"/>
      <c r="P49" s="307"/>
      <c r="Q49" s="307"/>
      <c r="R49" s="307"/>
      <c r="S49" s="307"/>
      <c r="T49" s="307"/>
      <c r="U49" s="307"/>
    </row>
    <row r="50" spans="1:21" ht="15.75" thickBot="1" x14ac:dyDescent="0.3">
      <c r="A50" s="165" t="s">
        <v>508</v>
      </c>
      <c r="B50" s="157">
        <v>66</v>
      </c>
      <c r="C50" s="166" t="s">
        <v>509</v>
      </c>
      <c r="D50" s="151">
        <f t="shared" si="0"/>
        <v>1.2602016</v>
      </c>
      <c r="E50" s="156">
        <v>7.8762600000000003</v>
      </c>
      <c r="F50" s="60">
        <v>14345.099999999999</v>
      </c>
      <c r="G50" s="60">
        <v>14081.749999999998</v>
      </c>
      <c r="H50" s="60">
        <v>14345.099999999999</v>
      </c>
      <c r="I50" s="60">
        <v>14800.499999999998</v>
      </c>
      <c r="J50" s="60">
        <v>15009.983999999999</v>
      </c>
      <c r="K50" s="60">
        <v>15460.283519999999</v>
      </c>
      <c r="L50" s="60">
        <v>15924.092025599999</v>
      </c>
      <c r="M50" s="313" t="s">
        <v>1898</v>
      </c>
      <c r="N50" s="307"/>
      <c r="O50" s="307"/>
      <c r="P50" s="307"/>
      <c r="Q50" s="307"/>
      <c r="R50" s="307"/>
      <c r="S50" s="307"/>
      <c r="T50" s="307"/>
      <c r="U50" s="307"/>
    </row>
    <row r="51" spans="1:21" ht="15.75" thickBot="1" x14ac:dyDescent="0.3">
      <c r="A51" s="160" t="s">
        <v>510</v>
      </c>
      <c r="B51" s="153">
        <v>67</v>
      </c>
      <c r="C51" s="161" t="s">
        <v>511</v>
      </c>
      <c r="D51" s="151">
        <f t="shared" si="0"/>
        <v>1.2831840000000001</v>
      </c>
      <c r="E51" s="156">
        <v>8.0198999999999998</v>
      </c>
      <c r="F51" s="60">
        <v>14452.775944952398</v>
      </c>
      <c r="G51" s="60">
        <v>14452.775944952398</v>
      </c>
      <c r="H51" s="60">
        <v>14886.359223300969</v>
      </c>
      <c r="I51" s="60">
        <v>15409.999999999998</v>
      </c>
      <c r="J51" s="60">
        <v>15949.349999999999</v>
      </c>
      <c r="K51" s="60">
        <v>16951</v>
      </c>
      <c r="L51" s="60">
        <v>17490.349999999999</v>
      </c>
      <c r="M51" s="313" t="s">
        <v>1898</v>
      </c>
      <c r="N51" s="307"/>
      <c r="O51" s="307"/>
      <c r="P51" s="307"/>
      <c r="Q51" s="307"/>
      <c r="R51" s="307"/>
      <c r="S51" s="307"/>
      <c r="T51" s="307"/>
      <c r="U51" s="307"/>
    </row>
    <row r="52" spans="1:21" ht="15.75" thickBot="1" x14ac:dyDescent="0.3">
      <c r="A52" s="152" t="s">
        <v>512</v>
      </c>
      <c r="B52" s="157">
        <v>68</v>
      </c>
      <c r="C52" s="154" t="s">
        <v>513</v>
      </c>
      <c r="D52" s="151">
        <f t="shared" si="0"/>
        <v>1.3023359999999999</v>
      </c>
      <c r="E52" s="156">
        <v>8.1395999999999997</v>
      </c>
      <c r="F52" s="60">
        <v>14668.489018757657</v>
      </c>
      <c r="G52" s="60">
        <v>14668.489018757657</v>
      </c>
      <c r="H52" s="60">
        <v>15108.543689320388</v>
      </c>
      <c r="I52" s="60">
        <v>15639.999999999998</v>
      </c>
      <c r="J52" s="60">
        <v>16187.4</v>
      </c>
      <c r="K52" s="60">
        <v>17204</v>
      </c>
      <c r="L52" s="60">
        <v>17751.399999999998</v>
      </c>
      <c r="M52" s="313" t="s">
        <v>1898</v>
      </c>
      <c r="N52" s="307"/>
      <c r="O52" s="307"/>
      <c r="P52" s="307"/>
      <c r="Q52" s="307"/>
      <c r="R52" s="307"/>
      <c r="S52" s="307"/>
      <c r="T52" s="307"/>
      <c r="U52" s="307"/>
    </row>
    <row r="53" spans="1:21" ht="15.75" thickBot="1" x14ac:dyDescent="0.3">
      <c r="A53" s="152" t="s">
        <v>514</v>
      </c>
      <c r="B53" s="153">
        <v>69</v>
      </c>
      <c r="C53" s="154" t="s">
        <v>515</v>
      </c>
      <c r="D53" s="151">
        <f t="shared" si="0"/>
        <v>1.3214880000000002</v>
      </c>
      <c r="E53" s="156">
        <v>8.2593000000000014</v>
      </c>
      <c r="F53" s="60">
        <v>14884.202092562917</v>
      </c>
      <c r="G53" s="60">
        <v>14884.202092562917</v>
      </c>
      <c r="H53" s="60">
        <v>15330.728155339804</v>
      </c>
      <c r="I53" s="60">
        <v>15869.999999999998</v>
      </c>
      <c r="J53" s="60">
        <v>16425.449999999997</v>
      </c>
      <c r="K53" s="60">
        <v>17457</v>
      </c>
      <c r="L53" s="60">
        <v>18012.449999999997</v>
      </c>
      <c r="M53" s="313" t="s">
        <v>1898</v>
      </c>
      <c r="N53" s="307"/>
      <c r="O53" s="307"/>
      <c r="P53" s="307"/>
      <c r="Q53" s="307"/>
      <c r="R53" s="307"/>
      <c r="S53" s="307"/>
      <c r="T53" s="307"/>
      <c r="U53" s="307"/>
    </row>
    <row r="54" spans="1:21" ht="15.75" thickBot="1" x14ac:dyDescent="0.3">
      <c r="A54" s="152" t="s">
        <v>516</v>
      </c>
      <c r="B54" s="157">
        <v>70</v>
      </c>
      <c r="C54" s="154" t="s">
        <v>517</v>
      </c>
      <c r="D54" s="151">
        <f t="shared" si="0"/>
        <v>1.3406400000000003</v>
      </c>
      <c r="E54" s="156">
        <v>8.3790000000000013</v>
      </c>
      <c r="F54" s="60">
        <v>15099.915166368177</v>
      </c>
      <c r="G54" s="60">
        <v>15099.915166368177</v>
      </c>
      <c r="H54" s="60">
        <v>15552.912621359223</v>
      </c>
      <c r="I54" s="60">
        <v>16099.999999999998</v>
      </c>
      <c r="J54" s="60">
        <v>16663.5</v>
      </c>
      <c r="K54" s="60">
        <v>17710</v>
      </c>
      <c r="L54" s="60">
        <v>18273.5</v>
      </c>
      <c r="M54" s="313" t="s">
        <v>1898</v>
      </c>
      <c r="N54" s="307"/>
      <c r="O54" s="307"/>
      <c r="P54" s="307"/>
      <c r="Q54" s="307"/>
      <c r="R54" s="307"/>
      <c r="S54" s="307"/>
      <c r="T54" s="307"/>
      <c r="U54" s="307"/>
    </row>
    <row r="55" spans="1:21" ht="15.75" thickBot="1" x14ac:dyDescent="0.3">
      <c r="A55" s="152" t="s">
        <v>518</v>
      </c>
      <c r="B55" s="153">
        <v>71</v>
      </c>
      <c r="C55" s="154" t="s">
        <v>519</v>
      </c>
      <c r="D55" s="151">
        <f t="shared" si="0"/>
        <v>1.3597919999999999</v>
      </c>
      <c r="E55" s="156">
        <v>8.4986999999999995</v>
      </c>
      <c r="F55" s="60">
        <v>15315.628240173437</v>
      </c>
      <c r="G55" s="60">
        <v>15315.628240173437</v>
      </c>
      <c r="H55" s="60">
        <v>15775.097087378639</v>
      </c>
      <c r="I55" s="60">
        <v>16329.999999999998</v>
      </c>
      <c r="J55" s="60">
        <v>16901.55</v>
      </c>
      <c r="K55" s="60">
        <v>17963</v>
      </c>
      <c r="L55" s="60">
        <v>18534.55</v>
      </c>
      <c r="M55" s="313" t="s">
        <v>1898</v>
      </c>
      <c r="N55" s="307"/>
      <c r="O55" s="307"/>
      <c r="P55" s="307"/>
      <c r="Q55" s="307"/>
      <c r="R55" s="307"/>
      <c r="S55" s="307"/>
      <c r="T55" s="307"/>
      <c r="U55" s="307"/>
    </row>
    <row r="56" spans="1:21" ht="15.75" thickBot="1" x14ac:dyDescent="0.3">
      <c r="A56" s="165" t="s">
        <v>520</v>
      </c>
      <c r="B56" s="157">
        <v>72</v>
      </c>
      <c r="C56" s="166" t="s">
        <v>521</v>
      </c>
      <c r="D56" s="151">
        <f t="shared" si="0"/>
        <v>1.3751135999999999</v>
      </c>
      <c r="E56" s="156">
        <v>8.5944599999999998</v>
      </c>
      <c r="F56" s="60">
        <v>15531.341313978694</v>
      </c>
      <c r="G56" s="60">
        <v>15531.341313978694</v>
      </c>
      <c r="H56" s="60">
        <v>15997.281553398056</v>
      </c>
      <c r="I56" s="60">
        <v>16560</v>
      </c>
      <c r="J56" s="60">
        <v>17139.599999999999</v>
      </c>
      <c r="K56" s="60">
        <v>18216</v>
      </c>
      <c r="L56" s="60">
        <v>18795.599999999999</v>
      </c>
      <c r="M56" s="313" t="s">
        <v>1898</v>
      </c>
      <c r="N56" s="307"/>
      <c r="O56" s="307"/>
      <c r="P56" s="307"/>
      <c r="Q56" s="307"/>
      <c r="R56" s="307"/>
      <c r="S56" s="307"/>
      <c r="T56" s="307"/>
      <c r="U56" s="307"/>
    </row>
    <row r="57" spans="1:21" ht="15.75" thickBot="1" x14ac:dyDescent="0.3">
      <c r="A57" s="160" t="s">
        <v>522</v>
      </c>
      <c r="B57" s="153">
        <v>73</v>
      </c>
      <c r="C57" s="161" t="s">
        <v>523</v>
      </c>
      <c r="D57" s="151">
        <f t="shared" si="0"/>
        <v>1.3980960000000002</v>
      </c>
      <c r="E57" s="156">
        <v>8.7381000000000011</v>
      </c>
      <c r="F57" s="60">
        <v>15902.272743751673</v>
      </c>
      <c r="G57" s="60">
        <v>16538.363653501739</v>
      </c>
      <c r="H57" s="60">
        <v>17034.514563106794</v>
      </c>
      <c r="I57" s="60">
        <v>17545.55</v>
      </c>
      <c r="J57" s="60">
        <v>18636.899999999998</v>
      </c>
      <c r="K57" s="60">
        <v>19140.599999999999</v>
      </c>
      <c r="L57" s="313" t="s">
        <v>1898</v>
      </c>
      <c r="M57" s="313" t="s">
        <v>1898</v>
      </c>
      <c r="N57" s="307"/>
      <c r="O57" s="307"/>
      <c r="P57" s="307"/>
      <c r="Q57" s="307"/>
      <c r="R57" s="307"/>
      <c r="S57" s="307"/>
      <c r="T57" s="307"/>
      <c r="U57" s="307"/>
    </row>
    <row r="58" spans="1:21" ht="15.75" thickBot="1" x14ac:dyDescent="0.3">
      <c r="A58" s="152" t="s">
        <v>524</v>
      </c>
      <c r="B58" s="157">
        <v>74</v>
      </c>
      <c r="C58" s="154" t="s">
        <v>525</v>
      </c>
      <c r="D58" s="151">
        <f t="shared" si="0"/>
        <v>1.4172480000000003</v>
      </c>
      <c r="E58" s="156">
        <v>8.857800000000001</v>
      </c>
      <c r="F58" s="60">
        <v>16120.112096405808</v>
      </c>
      <c r="G58" s="60">
        <v>16764.916580262041</v>
      </c>
      <c r="H58" s="60">
        <v>17267.864077669903</v>
      </c>
      <c r="I58" s="60">
        <v>17785.899999999998</v>
      </c>
      <c r="J58" s="60">
        <v>18892.199999999997</v>
      </c>
      <c r="K58" s="60">
        <v>19402.8</v>
      </c>
      <c r="L58" s="313" t="s">
        <v>1898</v>
      </c>
      <c r="M58" s="313" t="s">
        <v>1898</v>
      </c>
      <c r="N58" s="307"/>
      <c r="O58" s="307"/>
      <c r="P58" s="307"/>
      <c r="Q58" s="307"/>
      <c r="R58" s="307"/>
      <c r="S58" s="307"/>
      <c r="T58" s="307"/>
      <c r="U58" s="307"/>
    </row>
    <row r="59" spans="1:21" ht="15.75" thickBot="1" x14ac:dyDescent="0.3">
      <c r="A59" s="152" t="s">
        <v>526</v>
      </c>
      <c r="B59" s="153">
        <v>75</v>
      </c>
      <c r="C59" s="154" t="s">
        <v>527</v>
      </c>
      <c r="D59" s="151">
        <f t="shared" si="0"/>
        <v>1.4364000000000001</v>
      </c>
      <c r="E59" s="156">
        <v>8.9775000000000009</v>
      </c>
      <c r="F59" s="60">
        <v>16337.951449059938</v>
      </c>
      <c r="G59" s="60">
        <v>16991.469507022335</v>
      </c>
      <c r="H59" s="60">
        <v>17501.213592233009</v>
      </c>
      <c r="I59" s="60">
        <v>18026.25</v>
      </c>
      <c r="J59" s="60">
        <v>19147.5</v>
      </c>
      <c r="K59" s="60">
        <v>19665</v>
      </c>
      <c r="L59" s="313" t="s">
        <v>1898</v>
      </c>
      <c r="M59" s="313" t="s">
        <v>1898</v>
      </c>
      <c r="N59" s="307"/>
      <c r="O59" s="307"/>
      <c r="P59" s="307"/>
      <c r="Q59" s="307"/>
      <c r="R59" s="307"/>
      <c r="S59" s="307"/>
      <c r="T59" s="307"/>
      <c r="U59" s="307"/>
    </row>
    <row r="60" spans="1:21" ht="15.75" thickBot="1" x14ac:dyDescent="0.3">
      <c r="A60" s="152" t="s">
        <v>528</v>
      </c>
      <c r="B60" s="157">
        <v>76</v>
      </c>
      <c r="C60" s="154" t="s">
        <v>529</v>
      </c>
      <c r="D60" s="151">
        <f t="shared" si="0"/>
        <v>1.4555520000000002</v>
      </c>
      <c r="E60" s="156">
        <v>9.0972000000000008</v>
      </c>
      <c r="F60" s="60">
        <v>16555.790801714073</v>
      </c>
      <c r="G60" s="60">
        <v>17218.022433782637</v>
      </c>
      <c r="H60" s="60">
        <v>17734.563106796115</v>
      </c>
      <c r="I60" s="60">
        <v>18266.599999999999</v>
      </c>
      <c r="J60" s="60">
        <v>19402.8</v>
      </c>
      <c r="K60" s="60">
        <v>19927.199999999997</v>
      </c>
      <c r="L60" s="313" t="s">
        <v>1898</v>
      </c>
      <c r="M60" s="313" t="s">
        <v>1898</v>
      </c>
      <c r="N60" s="307"/>
      <c r="O60" s="307"/>
      <c r="P60" s="307"/>
      <c r="Q60" s="307"/>
      <c r="R60" s="307"/>
      <c r="S60" s="307"/>
      <c r="T60" s="307"/>
      <c r="U60" s="307"/>
    </row>
    <row r="61" spans="1:21" ht="15.75" thickBot="1" x14ac:dyDescent="0.3">
      <c r="A61" s="152" t="s">
        <v>530</v>
      </c>
      <c r="B61" s="153">
        <v>77</v>
      </c>
      <c r="C61" s="154" t="s">
        <v>531</v>
      </c>
      <c r="D61" s="151">
        <f t="shared" si="0"/>
        <v>1.4747040000000002</v>
      </c>
      <c r="E61" s="156">
        <v>9.2169000000000008</v>
      </c>
      <c r="F61" s="60">
        <v>16773.630154368206</v>
      </c>
      <c r="G61" s="60">
        <v>17444.575360542935</v>
      </c>
      <c r="H61" s="60">
        <v>17967.912621359221</v>
      </c>
      <c r="I61" s="60">
        <v>18506.949999999997</v>
      </c>
      <c r="J61" s="60">
        <v>19658.099999999999</v>
      </c>
      <c r="K61" s="60">
        <v>20189.399999999998</v>
      </c>
      <c r="L61" s="313" t="s">
        <v>1898</v>
      </c>
      <c r="M61" s="313" t="s">
        <v>1898</v>
      </c>
      <c r="N61" s="307"/>
      <c r="O61" s="307"/>
      <c r="P61" s="307"/>
      <c r="Q61" s="307"/>
      <c r="R61" s="307"/>
      <c r="S61" s="307"/>
      <c r="T61" s="307"/>
      <c r="U61" s="307"/>
    </row>
    <row r="62" spans="1:21" ht="15.75" thickBot="1" x14ac:dyDescent="0.3">
      <c r="A62" s="165" t="s">
        <v>532</v>
      </c>
      <c r="B62" s="157">
        <v>78</v>
      </c>
      <c r="C62" s="166" t="s">
        <v>533</v>
      </c>
      <c r="D62" s="151">
        <f t="shared" si="0"/>
        <v>1.4900256000000003</v>
      </c>
      <c r="E62" s="156">
        <v>9.312660000000001</v>
      </c>
      <c r="F62" s="60">
        <v>16991.469507022335</v>
      </c>
      <c r="G62" s="60">
        <v>17671.128287303232</v>
      </c>
      <c r="H62" s="60">
        <v>18201.262135922327</v>
      </c>
      <c r="I62" s="60">
        <v>18747.3</v>
      </c>
      <c r="J62" s="60">
        <v>19913.399999999998</v>
      </c>
      <c r="K62" s="60">
        <v>20451.599999999999</v>
      </c>
      <c r="L62" s="313" t="s">
        <v>1898</v>
      </c>
      <c r="M62" s="313" t="s">
        <v>1898</v>
      </c>
      <c r="N62" s="307"/>
      <c r="O62" s="307"/>
      <c r="P62" s="307"/>
      <c r="Q62" s="307"/>
      <c r="R62" s="307"/>
      <c r="S62" s="307"/>
      <c r="T62" s="307"/>
      <c r="U62" s="307"/>
    </row>
    <row r="63" spans="1:21" ht="15.75" thickBot="1" x14ac:dyDescent="0.3">
      <c r="A63" s="160" t="s">
        <v>534</v>
      </c>
      <c r="B63" s="153">
        <v>79</v>
      </c>
      <c r="C63" s="161" t="s">
        <v>535</v>
      </c>
      <c r="D63" s="151">
        <f t="shared" si="0"/>
        <v>1.5130080000000001</v>
      </c>
      <c r="E63" s="156">
        <v>9.4563000000000006</v>
      </c>
      <c r="F63" s="60">
        <v>17868.038385405711</v>
      </c>
      <c r="G63" s="60">
        <v>18582.75992082194</v>
      </c>
      <c r="H63" s="60">
        <v>19140.2427184466</v>
      </c>
      <c r="I63" s="60">
        <v>19714.449999999997</v>
      </c>
      <c r="J63" s="60">
        <v>20305.8835</v>
      </c>
      <c r="K63" s="313" t="s">
        <v>1898</v>
      </c>
      <c r="L63" s="313" t="s">
        <v>1898</v>
      </c>
      <c r="M63" s="313" t="s">
        <v>1898</v>
      </c>
      <c r="N63" s="307"/>
      <c r="O63" s="307"/>
      <c r="P63" s="307"/>
      <c r="Q63" s="307"/>
      <c r="R63" s="307"/>
      <c r="S63" s="307"/>
      <c r="T63" s="307"/>
      <c r="U63" s="307"/>
    </row>
    <row r="64" spans="1:21" ht="15.75" thickBot="1" x14ac:dyDescent="0.3">
      <c r="A64" s="152" t="s">
        <v>536</v>
      </c>
      <c r="B64" s="157">
        <v>80</v>
      </c>
      <c r="C64" s="154" t="s">
        <v>537</v>
      </c>
      <c r="D64" s="151">
        <f t="shared" si="0"/>
        <v>1.5321600000000002</v>
      </c>
      <c r="E64" s="156">
        <v>9.5760000000000005</v>
      </c>
      <c r="F64" s="60">
        <v>18094.216086486795</v>
      </c>
      <c r="G64" s="60">
        <v>18817.984729946267</v>
      </c>
      <c r="H64" s="60">
        <v>19382.524271844657</v>
      </c>
      <c r="I64" s="60">
        <v>19964</v>
      </c>
      <c r="J64" s="60">
        <v>20562.919999999998</v>
      </c>
      <c r="K64" s="313" t="s">
        <v>1898</v>
      </c>
      <c r="L64" s="313" t="s">
        <v>1898</v>
      </c>
      <c r="M64" s="313" t="s">
        <v>1898</v>
      </c>
      <c r="N64" s="307"/>
      <c r="O64" s="307"/>
      <c r="P64" s="307"/>
      <c r="Q64" s="307"/>
      <c r="R64" s="307"/>
      <c r="S64" s="307"/>
      <c r="T64" s="307"/>
      <c r="U64" s="307"/>
    </row>
    <row r="65" spans="1:21" ht="15.75" thickBot="1" x14ac:dyDescent="0.3">
      <c r="A65" s="152" t="s">
        <v>538</v>
      </c>
      <c r="B65" s="153">
        <v>81</v>
      </c>
      <c r="C65" s="154" t="s">
        <v>539</v>
      </c>
      <c r="D65" s="151">
        <f t="shared" si="0"/>
        <v>1.551312</v>
      </c>
      <c r="E65" s="156">
        <v>9.6957000000000004</v>
      </c>
      <c r="F65" s="60">
        <v>18320.393787567882</v>
      </c>
      <c r="G65" s="60">
        <v>19053.209539070598</v>
      </c>
      <c r="H65" s="60">
        <v>19624.805825242718</v>
      </c>
      <c r="I65" s="60">
        <v>20213.55</v>
      </c>
      <c r="J65" s="60">
        <v>20819.9565</v>
      </c>
      <c r="K65" s="313" t="s">
        <v>1898</v>
      </c>
      <c r="L65" s="313" t="s">
        <v>1898</v>
      </c>
      <c r="M65" s="313" t="s">
        <v>1898</v>
      </c>
      <c r="N65" s="307"/>
      <c r="O65" s="307"/>
      <c r="P65" s="307"/>
      <c r="Q65" s="307"/>
      <c r="R65" s="307"/>
      <c r="S65" s="307"/>
      <c r="T65" s="307"/>
      <c r="U65" s="307"/>
    </row>
    <row r="66" spans="1:21" ht="15.75" thickBot="1" x14ac:dyDescent="0.3">
      <c r="A66" s="152" t="s">
        <v>540</v>
      </c>
      <c r="B66" s="157">
        <v>82</v>
      </c>
      <c r="C66" s="154" t="s">
        <v>541</v>
      </c>
      <c r="D66" s="151">
        <f t="shared" si="0"/>
        <v>1.5704640000000001</v>
      </c>
      <c r="E66" s="156">
        <v>9.8154000000000003</v>
      </c>
      <c r="F66" s="60">
        <v>18546.571488648966</v>
      </c>
      <c r="G66" s="60">
        <v>19288.434348194925</v>
      </c>
      <c r="H66" s="60">
        <v>19867.087378640776</v>
      </c>
      <c r="I66" s="60">
        <v>20463.099999999999</v>
      </c>
      <c r="J66" s="60">
        <v>21076.992999999999</v>
      </c>
      <c r="K66" s="313" t="s">
        <v>1898</v>
      </c>
      <c r="L66" s="313" t="s">
        <v>1898</v>
      </c>
      <c r="M66" s="313" t="s">
        <v>1898</v>
      </c>
      <c r="N66" s="307"/>
      <c r="O66" s="307"/>
      <c r="P66" s="307"/>
      <c r="Q66" s="307"/>
      <c r="R66" s="307"/>
      <c r="S66" s="307"/>
      <c r="T66" s="307"/>
      <c r="U66" s="307"/>
    </row>
    <row r="67" spans="1:21" ht="15.75" thickBot="1" x14ac:dyDescent="0.3">
      <c r="A67" s="152" t="s">
        <v>542</v>
      </c>
      <c r="B67" s="153">
        <v>83</v>
      </c>
      <c r="C67" s="154" t="s">
        <v>543</v>
      </c>
      <c r="D67" s="151">
        <f t="shared" ref="D67:D84" si="1">E67*0.16</f>
        <v>1.5896160000000004</v>
      </c>
      <c r="E67" s="156">
        <v>9.935100000000002</v>
      </c>
      <c r="F67" s="60">
        <v>18772.749189730053</v>
      </c>
      <c r="G67" s="60">
        <v>19523.659157319256</v>
      </c>
      <c r="H67" s="60">
        <v>20109.368932038833</v>
      </c>
      <c r="I67" s="60">
        <v>20712.649999999998</v>
      </c>
      <c r="J67" s="60">
        <v>21334.029500000001</v>
      </c>
      <c r="K67" s="313" t="s">
        <v>1898</v>
      </c>
      <c r="L67" s="313" t="s">
        <v>1898</v>
      </c>
      <c r="M67" s="313" t="s">
        <v>1898</v>
      </c>
      <c r="N67" s="307"/>
      <c r="O67" s="307"/>
      <c r="P67" s="307"/>
      <c r="Q67" s="307"/>
      <c r="R67" s="307"/>
      <c r="S67" s="307"/>
      <c r="T67" s="307"/>
      <c r="U67" s="307"/>
    </row>
    <row r="68" spans="1:21" ht="15.75" thickBot="1" x14ac:dyDescent="0.3">
      <c r="A68" s="168" t="s">
        <v>544</v>
      </c>
      <c r="B68" s="157">
        <v>84</v>
      </c>
      <c r="C68" s="169" t="s">
        <v>545</v>
      </c>
      <c r="D68" s="151">
        <f t="shared" si="1"/>
        <v>1.6049376000000004</v>
      </c>
      <c r="E68" s="156">
        <v>10.030860000000002</v>
      </c>
      <c r="F68" s="60">
        <v>18998.926890811137</v>
      </c>
      <c r="G68" s="60">
        <v>19758.883966443584</v>
      </c>
      <c r="H68" s="60">
        <v>20351.65048543689</v>
      </c>
      <c r="I68" s="60">
        <v>20962.199999999997</v>
      </c>
      <c r="J68" s="60">
        <v>21591.065999999999</v>
      </c>
      <c r="K68" s="313" t="s">
        <v>1898</v>
      </c>
      <c r="L68" s="313" t="s">
        <v>1898</v>
      </c>
      <c r="M68" s="313" t="s">
        <v>1898</v>
      </c>
      <c r="N68" s="307"/>
      <c r="O68" s="307"/>
      <c r="P68" s="307"/>
      <c r="Q68" s="307"/>
      <c r="R68" s="307"/>
      <c r="S68" s="307"/>
      <c r="T68" s="307"/>
      <c r="U68" s="307"/>
    </row>
    <row r="69" spans="1:21" ht="15.75" thickBot="1" x14ac:dyDescent="0.3">
      <c r="A69" s="160" t="s">
        <v>546</v>
      </c>
      <c r="B69" s="153">
        <v>85</v>
      </c>
      <c r="C69" s="161" t="s">
        <v>547</v>
      </c>
      <c r="D69" s="151">
        <f t="shared" si="1"/>
        <v>1.62792</v>
      </c>
      <c r="E69" s="156">
        <v>10.1745</v>
      </c>
      <c r="F69" s="60">
        <v>19933.864208183175</v>
      </c>
      <c r="G69" s="60">
        <v>20731.218776510505</v>
      </c>
      <c r="H69" s="60">
        <v>21353.15533980582</v>
      </c>
      <c r="I69" s="60">
        <v>21993.75</v>
      </c>
      <c r="J69" s="313" t="s">
        <v>1898</v>
      </c>
      <c r="K69" s="313" t="s">
        <v>1898</v>
      </c>
      <c r="L69" s="313" t="s">
        <v>1898</v>
      </c>
      <c r="M69" s="313" t="s">
        <v>1898</v>
      </c>
      <c r="N69" s="307"/>
      <c r="O69" s="307"/>
      <c r="P69" s="307"/>
      <c r="Q69" s="307"/>
      <c r="R69" s="307"/>
      <c r="S69" s="307"/>
      <c r="T69" s="307"/>
      <c r="U69" s="307"/>
    </row>
    <row r="70" spans="1:21" ht="15.75" thickBot="1" x14ac:dyDescent="0.3">
      <c r="A70" s="152" t="s">
        <v>548</v>
      </c>
      <c r="B70" s="157">
        <v>86</v>
      </c>
      <c r="C70" s="154" t="s">
        <v>549</v>
      </c>
      <c r="D70" s="151">
        <f t="shared" si="1"/>
        <v>1.6470720000000001</v>
      </c>
      <c r="E70" s="156">
        <v>10.2942</v>
      </c>
      <c r="F70" s="60">
        <v>20168.380257691217</v>
      </c>
      <c r="G70" s="60">
        <v>20975.115467998869</v>
      </c>
      <c r="H70" s="60">
        <v>21604.368932038833</v>
      </c>
      <c r="I70" s="60">
        <v>22252.5</v>
      </c>
      <c r="J70" s="313" t="s">
        <v>1898</v>
      </c>
      <c r="K70" s="313" t="s">
        <v>1898</v>
      </c>
      <c r="L70" s="313" t="s">
        <v>1898</v>
      </c>
      <c r="M70" s="313" t="s">
        <v>1898</v>
      </c>
      <c r="N70" s="307"/>
      <c r="O70" s="307"/>
      <c r="P70" s="307"/>
      <c r="Q70" s="307"/>
      <c r="R70" s="307"/>
      <c r="S70" s="307"/>
      <c r="T70" s="307"/>
      <c r="U70" s="307"/>
    </row>
    <row r="71" spans="1:21" ht="15.75" thickBot="1" x14ac:dyDescent="0.3">
      <c r="A71" s="152" t="s">
        <v>550</v>
      </c>
      <c r="B71" s="153">
        <v>87</v>
      </c>
      <c r="C71" s="154" t="s">
        <v>551</v>
      </c>
      <c r="D71" s="151">
        <f t="shared" si="1"/>
        <v>1.6662239999999999</v>
      </c>
      <c r="E71" s="156">
        <v>10.4139</v>
      </c>
      <c r="F71" s="60">
        <v>20402.896307199255</v>
      </c>
      <c r="G71" s="60">
        <v>21219.012159487225</v>
      </c>
      <c r="H71" s="60">
        <v>21855.582524271842</v>
      </c>
      <c r="I71" s="60">
        <v>22511.25</v>
      </c>
      <c r="J71" s="313" t="s">
        <v>1898</v>
      </c>
      <c r="K71" s="313" t="s">
        <v>1898</v>
      </c>
      <c r="L71" s="313" t="s">
        <v>1898</v>
      </c>
      <c r="M71" s="313" t="s">
        <v>1898</v>
      </c>
      <c r="N71" s="307"/>
      <c r="O71" s="307"/>
      <c r="P71" s="307"/>
      <c r="Q71" s="307"/>
      <c r="R71" s="307"/>
      <c r="S71" s="307"/>
      <c r="T71" s="307"/>
      <c r="U71" s="307"/>
    </row>
    <row r="72" spans="1:21" ht="15.75" thickBot="1" x14ac:dyDescent="0.3">
      <c r="A72" s="152" t="s">
        <v>552</v>
      </c>
      <c r="B72" s="157">
        <v>88</v>
      </c>
      <c r="C72" s="154" t="s">
        <v>553</v>
      </c>
      <c r="D72" s="151">
        <f t="shared" si="1"/>
        <v>1.6853760000000002</v>
      </c>
      <c r="E72" s="156">
        <v>10.533600000000002</v>
      </c>
      <c r="F72" s="60">
        <v>20637.412356707289</v>
      </c>
      <c r="G72" s="60">
        <v>21462.908850975582</v>
      </c>
      <c r="H72" s="60">
        <v>22106.796116504851</v>
      </c>
      <c r="I72" s="60">
        <v>22770</v>
      </c>
      <c r="J72" s="313" t="s">
        <v>1898</v>
      </c>
      <c r="K72" s="313" t="s">
        <v>1898</v>
      </c>
      <c r="L72" s="313" t="s">
        <v>1898</v>
      </c>
      <c r="M72" s="313" t="s">
        <v>1898</v>
      </c>
      <c r="N72" s="307"/>
      <c r="O72" s="307"/>
      <c r="P72" s="307"/>
      <c r="Q72" s="307"/>
      <c r="R72" s="307"/>
      <c r="S72" s="307"/>
      <c r="T72" s="307"/>
      <c r="U72" s="307"/>
    </row>
    <row r="73" spans="1:21" ht="15.75" thickBot="1" x14ac:dyDescent="0.3">
      <c r="A73" s="152" t="s">
        <v>554</v>
      </c>
      <c r="B73" s="153">
        <v>89</v>
      </c>
      <c r="C73" s="154" t="s">
        <v>555</v>
      </c>
      <c r="D73" s="151">
        <f t="shared" si="1"/>
        <v>1.7045280000000003</v>
      </c>
      <c r="E73" s="156">
        <v>10.653300000000002</v>
      </c>
      <c r="F73" s="60">
        <v>20871.928406215327</v>
      </c>
      <c r="G73" s="60">
        <v>21706.805542463942</v>
      </c>
      <c r="H73" s="60">
        <v>22358.00970873786</v>
      </c>
      <c r="I73" s="60">
        <v>23028.75</v>
      </c>
      <c r="J73" s="313" t="s">
        <v>1898</v>
      </c>
      <c r="K73" s="313" t="s">
        <v>1898</v>
      </c>
      <c r="L73" s="313" t="s">
        <v>1898</v>
      </c>
      <c r="M73" s="313" t="s">
        <v>1898</v>
      </c>
      <c r="N73" s="307"/>
      <c r="O73" s="307"/>
      <c r="P73" s="307"/>
      <c r="Q73" s="307"/>
      <c r="R73" s="307"/>
      <c r="S73" s="307"/>
      <c r="T73" s="307"/>
      <c r="U73" s="307"/>
    </row>
    <row r="74" spans="1:21" ht="15.75" thickBot="1" x14ac:dyDescent="0.3">
      <c r="A74" s="168" t="s">
        <v>556</v>
      </c>
      <c r="B74" s="157">
        <v>90</v>
      </c>
      <c r="C74" s="169" t="s">
        <v>557</v>
      </c>
      <c r="D74" s="151">
        <f t="shared" si="1"/>
        <v>1.7198496000000003</v>
      </c>
      <c r="E74" s="156">
        <v>10.749060000000002</v>
      </c>
      <c r="F74" s="60">
        <v>21106.444455723369</v>
      </c>
      <c r="G74" s="60">
        <v>21950.702233952303</v>
      </c>
      <c r="H74" s="60">
        <v>22609.223300970873</v>
      </c>
      <c r="I74" s="60">
        <v>23287.5</v>
      </c>
      <c r="J74" s="313" t="s">
        <v>1898</v>
      </c>
      <c r="K74" s="313" t="s">
        <v>1898</v>
      </c>
      <c r="L74" s="313" t="s">
        <v>1898</v>
      </c>
      <c r="M74" s="313" t="s">
        <v>1898</v>
      </c>
      <c r="N74" s="307"/>
      <c r="O74" s="307"/>
      <c r="P74" s="307"/>
      <c r="Q74" s="307"/>
      <c r="R74" s="307"/>
      <c r="S74" s="307"/>
      <c r="T74" s="307"/>
      <c r="U74" s="307"/>
    </row>
    <row r="75" spans="1:21" ht="15.75" thickBot="1" x14ac:dyDescent="0.3">
      <c r="A75" s="160" t="s">
        <v>558</v>
      </c>
      <c r="B75" s="153">
        <v>91</v>
      </c>
      <c r="C75" s="161" t="s">
        <v>559</v>
      </c>
      <c r="D75" s="151">
        <f t="shared" si="1"/>
        <v>1.7428319999999999</v>
      </c>
      <c r="E75" s="156">
        <v>10.8927</v>
      </c>
      <c r="F75" s="60">
        <v>22194.59892544066</v>
      </c>
      <c r="G75" s="60">
        <v>23082.382882458285</v>
      </c>
      <c r="H75" s="60">
        <v>23774.85436893204</v>
      </c>
      <c r="I75" s="60">
        <v>24488.1</v>
      </c>
      <c r="J75" s="313" t="s">
        <v>1898</v>
      </c>
      <c r="K75" s="313" t="s">
        <v>1898</v>
      </c>
      <c r="L75" s="313" t="s">
        <v>1898</v>
      </c>
      <c r="M75" s="313" t="s">
        <v>1898</v>
      </c>
      <c r="N75" s="307"/>
      <c r="O75" s="307"/>
      <c r="P75" s="307"/>
      <c r="Q75" s="307"/>
      <c r="R75" s="307"/>
      <c r="S75" s="307"/>
      <c r="T75" s="307"/>
      <c r="U75" s="307"/>
    </row>
    <row r="76" spans="1:21" ht="15.75" thickBot="1" x14ac:dyDescent="0.3">
      <c r="A76" s="152" t="s">
        <v>560</v>
      </c>
      <c r="B76" s="157">
        <v>92</v>
      </c>
      <c r="C76" s="154" t="s">
        <v>561</v>
      </c>
      <c r="D76" s="151">
        <f t="shared" si="1"/>
        <v>1.761984</v>
      </c>
      <c r="E76" s="156">
        <v>11.0124</v>
      </c>
      <c r="F76" s="60">
        <v>22438.49561692902</v>
      </c>
      <c r="G76" s="60">
        <v>23336.035441606178</v>
      </c>
      <c r="H76" s="60">
        <v>24036.116504854366</v>
      </c>
      <c r="I76" s="60">
        <v>24757.199999999997</v>
      </c>
      <c r="J76" s="313" t="s">
        <v>1898</v>
      </c>
      <c r="K76" s="313" t="s">
        <v>1898</v>
      </c>
      <c r="L76" s="313" t="s">
        <v>1898</v>
      </c>
      <c r="M76" s="313" t="s">
        <v>1898</v>
      </c>
      <c r="N76" s="307"/>
      <c r="O76" s="307"/>
      <c r="P76" s="307"/>
      <c r="Q76" s="307"/>
      <c r="R76" s="307"/>
      <c r="S76" s="307"/>
      <c r="T76" s="307"/>
      <c r="U76" s="307"/>
    </row>
    <row r="77" spans="1:21" ht="15.75" thickBot="1" x14ac:dyDescent="0.3">
      <c r="A77" s="152" t="s">
        <v>562</v>
      </c>
      <c r="B77" s="153">
        <v>93</v>
      </c>
      <c r="C77" s="154" t="s">
        <v>563</v>
      </c>
      <c r="D77" s="151">
        <f t="shared" si="1"/>
        <v>1.7811360000000003</v>
      </c>
      <c r="E77" s="156">
        <v>11.132100000000001</v>
      </c>
      <c r="F77" s="60">
        <v>22682.392308417377</v>
      </c>
      <c r="G77" s="60">
        <v>23589.688000754071</v>
      </c>
      <c r="H77" s="60">
        <v>24297.378640776697</v>
      </c>
      <c r="I77" s="60">
        <v>25026.3</v>
      </c>
      <c r="J77" s="313" t="s">
        <v>1898</v>
      </c>
      <c r="K77" s="313" t="s">
        <v>1898</v>
      </c>
      <c r="L77" s="313" t="s">
        <v>1898</v>
      </c>
      <c r="M77" s="313" t="s">
        <v>1898</v>
      </c>
      <c r="N77" s="307"/>
      <c r="O77" s="307"/>
      <c r="P77" s="307"/>
      <c r="Q77" s="307"/>
      <c r="R77" s="307"/>
      <c r="S77" s="307"/>
      <c r="T77" s="307"/>
      <c r="U77" s="307"/>
    </row>
    <row r="78" spans="1:21" ht="15.75" thickBot="1" x14ac:dyDescent="0.3">
      <c r="A78" s="152" t="s">
        <v>564</v>
      </c>
      <c r="B78" s="157">
        <v>94</v>
      </c>
      <c r="C78" s="154" t="s">
        <v>565</v>
      </c>
      <c r="D78" s="151">
        <f t="shared" si="1"/>
        <v>1.8002880000000001</v>
      </c>
      <c r="E78" s="156">
        <v>11.251800000000001</v>
      </c>
      <c r="F78" s="60">
        <v>22926.288999905741</v>
      </c>
      <c r="G78" s="60">
        <v>23843.340559901968</v>
      </c>
      <c r="H78" s="60">
        <v>24558.640776699027</v>
      </c>
      <c r="I78" s="60">
        <v>25295.399999999998</v>
      </c>
      <c r="J78" s="313" t="s">
        <v>1898</v>
      </c>
      <c r="K78" s="313" t="s">
        <v>1898</v>
      </c>
      <c r="L78" s="313" t="s">
        <v>1898</v>
      </c>
      <c r="M78" s="313" t="s">
        <v>1898</v>
      </c>
      <c r="N78" s="307"/>
      <c r="O78" s="307"/>
      <c r="P78" s="307"/>
      <c r="Q78" s="307"/>
      <c r="R78" s="307"/>
      <c r="S78" s="307"/>
      <c r="T78" s="307"/>
      <c r="U78" s="307"/>
    </row>
    <row r="79" spans="1:21" ht="15.75" thickBot="1" x14ac:dyDescent="0.3">
      <c r="A79" s="152" t="s">
        <v>566</v>
      </c>
      <c r="B79" s="153">
        <v>95</v>
      </c>
      <c r="C79" s="154" t="s">
        <v>567</v>
      </c>
      <c r="D79" s="151">
        <f t="shared" si="1"/>
        <v>1.8194400000000002</v>
      </c>
      <c r="E79" s="156">
        <v>11.371500000000001</v>
      </c>
      <c r="F79" s="60">
        <v>23170.185691394097</v>
      </c>
      <c r="G79" s="60">
        <v>24096.993119049861</v>
      </c>
      <c r="H79" s="60">
        <v>24819.902912621357</v>
      </c>
      <c r="I79" s="60">
        <v>25564.499999999996</v>
      </c>
      <c r="J79" s="313" t="s">
        <v>1898</v>
      </c>
      <c r="K79" s="313" t="s">
        <v>1898</v>
      </c>
      <c r="L79" s="313" t="s">
        <v>1898</v>
      </c>
      <c r="M79" s="313" t="s">
        <v>1898</v>
      </c>
      <c r="N79" s="307"/>
      <c r="O79" s="307"/>
      <c r="P79" s="307"/>
      <c r="Q79" s="307"/>
      <c r="R79" s="307"/>
      <c r="S79" s="307"/>
      <c r="T79" s="307"/>
      <c r="U79" s="307"/>
    </row>
    <row r="80" spans="1:21" ht="15.75" thickBot="1" x14ac:dyDescent="0.3">
      <c r="A80" s="168" t="s">
        <v>568</v>
      </c>
      <c r="B80" s="157">
        <v>96</v>
      </c>
      <c r="C80" s="169" t="s">
        <v>569</v>
      </c>
      <c r="D80" s="151">
        <f t="shared" si="1"/>
        <v>1.8347616000000002</v>
      </c>
      <c r="E80" s="156">
        <v>11.467260000000001</v>
      </c>
      <c r="F80" s="60">
        <v>23414.082382882454</v>
      </c>
      <c r="G80" s="60">
        <v>24350.645678197754</v>
      </c>
      <c r="H80" s="60">
        <v>25081.165048543684</v>
      </c>
      <c r="I80" s="60">
        <v>25833.599999999999</v>
      </c>
      <c r="J80" s="313" t="s">
        <v>1898</v>
      </c>
      <c r="K80" s="313" t="s">
        <v>1898</v>
      </c>
      <c r="L80" s="313" t="s">
        <v>1898</v>
      </c>
      <c r="M80" s="313" t="s">
        <v>1898</v>
      </c>
      <c r="N80" s="307"/>
      <c r="O80" s="307"/>
      <c r="P80" s="307"/>
      <c r="Q80" s="307"/>
      <c r="R80" s="307"/>
      <c r="S80" s="307"/>
      <c r="T80" s="307"/>
      <c r="U80" s="307"/>
    </row>
    <row r="81" spans="1:21" ht="15.75" thickBot="1" x14ac:dyDescent="0.3">
      <c r="A81" s="160" t="s">
        <v>570</v>
      </c>
      <c r="B81" s="153">
        <v>97</v>
      </c>
      <c r="C81" s="161" t="s">
        <v>571</v>
      </c>
      <c r="D81" s="151">
        <f t="shared" si="1"/>
        <v>1.8577439999999998</v>
      </c>
      <c r="E81" s="156">
        <v>11.610899999999999</v>
      </c>
      <c r="F81" s="60">
        <v>24466.798871785199</v>
      </c>
      <c r="G81" s="60">
        <v>25445.470826656609</v>
      </c>
      <c r="H81" s="60">
        <v>26208.834951456309</v>
      </c>
      <c r="I81" s="313" t="s">
        <v>1898</v>
      </c>
      <c r="J81" s="313" t="s">
        <v>1898</v>
      </c>
      <c r="K81" s="313" t="s">
        <v>1898</v>
      </c>
      <c r="L81" s="313" t="s">
        <v>1898</v>
      </c>
      <c r="M81" s="313" t="s">
        <v>1898</v>
      </c>
      <c r="N81" s="307"/>
      <c r="O81" s="307"/>
      <c r="P81" s="307"/>
      <c r="Q81" s="307"/>
      <c r="R81" s="307"/>
      <c r="S81" s="307"/>
      <c r="T81" s="307"/>
      <c r="U81" s="307"/>
    </row>
    <row r="82" spans="1:21" ht="15.75" thickBot="1" x14ac:dyDescent="0.3">
      <c r="A82" s="152" t="s">
        <v>572</v>
      </c>
      <c r="B82" s="157">
        <v>98</v>
      </c>
      <c r="C82" s="154" t="s">
        <v>573</v>
      </c>
      <c r="D82" s="151">
        <f t="shared" si="1"/>
        <v>1.8768960000000001</v>
      </c>
      <c r="E82" s="156">
        <v>11.730600000000001</v>
      </c>
      <c r="F82" s="60">
        <v>24719.03391170051</v>
      </c>
      <c r="G82" s="60">
        <v>25707.795268168531</v>
      </c>
      <c r="H82" s="60">
        <v>26479.029126213587</v>
      </c>
      <c r="I82" s="313" t="s">
        <v>1898</v>
      </c>
      <c r="J82" s="313" t="s">
        <v>1898</v>
      </c>
      <c r="K82" s="313" t="s">
        <v>1898</v>
      </c>
      <c r="L82" s="313" t="s">
        <v>1898</v>
      </c>
      <c r="M82" s="313" t="s">
        <v>1898</v>
      </c>
      <c r="N82" s="307"/>
      <c r="O82" s="307"/>
      <c r="P82" s="307"/>
      <c r="Q82" s="307"/>
      <c r="R82" s="307"/>
      <c r="S82" s="307"/>
      <c r="T82" s="307"/>
      <c r="U82" s="307"/>
    </row>
    <row r="83" spans="1:21" ht="15.75" thickBot="1" x14ac:dyDescent="0.3">
      <c r="A83" s="152" t="s">
        <v>574</v>
      </c>
      <c r="B83" s="153">
        <v>99</v>
      </c>
      <c r="C83" s="154" t="s">
        <v>575</v>
      </c>
      <c r="D83" s="151">
        <f t="shared" si="1"/>
        <v>1.8960480000000002</v>
      </c>
      <c r="E83" s="156">
        <v>11.850300000000001</v>
      </c>
      <c r="F83" s="60">
        <v>24971.268951615824</v>
      </c>
      <c r="G83" s="60">
        <v>25970.119709680457</v>
      </c>
      <c r="H83" s="60">
        <v>26749.223300970873</v>
      </c>
      <c r="I83" s="313" t="s">
        <v>1898</v>
      </c>
      <c r="J83" s="313" t="s">
        <v>1898</v>
      </c>
      <c r="K83" s="313" t="s">
        <v>1898</v>
      </c>
      <c r="L83" s="313" t="s">
        <v>1898</v>
      </c>
      <c r="M83" s="313" t="s">
        <v>1898</v>
      </c>
      <c r="N83" s="307"/>
      <c r="O83" s="307"/>
      <c r="P83" s="307"/>
      <c r="Q83" s="307"/>
      <c r="R83" s="307"/>
      <c r="S83" s="307"/>
      <c r="T83" s="307"/>
      <c r="U83" s="307"/>
    </row>
    <row r="84" spans="1:21" ht="15.75" thickBot="1" x14ac:dyDescent="0.3">
      <c r="A84" s="152" t="s">
        <v>576</v>
      </c>
      <c r="B84" s="157">
        <v>100</v>
      </c>
      <c r="C84" s="154" t="s">
        <v>577</v>
      </c>
      <c r="D84" s="151">
        <f t="shared" si="1"/>
        <v>1.9152000000000002</v>
      </c>
      <c r="E84" s="151">
        <v>11.97</v>
      </c>
      <c r="F84" s="60">
        <v>25223.503991531135</v>
      </c>
      <c r="G84" s="60">
        <v>26232.44415119238</v>
      </c>
      <c r="H84" s="60">
        <v>27019.417475728151</v>
      </c>
      <c r="I84" s="313" t="s">
        <v>1898</v>
      </c>
      <c r="J84" s="313" t="s">
        <v>1898</v>
      </c>
      <c r="K84" s="313" t="s">
        <v>1898</v>
      </c>
      <c r="L84" s="313" t="s">
        <v>1898</v>
      </c>
      <c r="M84" s="313" t="s">
        <v>1898</v>
      </c>
      <c r="N84" s="307"/>
      <c r="O84" s="307"/>
      <c r="P84" s="307"/>
      <c r="Q84" s="307"/>
      <c r="R84" s="307"/>
      <c r="S84" s="307"/>
      <c r="T84" s="307"/>
      <c r="U84" s="307"/>
    </row>
    <row r="85" spans="1:21" ht="15.75" thickBot="1" x14ac:dyDescent="0.3">
      <c r="A85" s="152" t="s">
        <v>578</v>
      </c>
      <c r="B85" s="153">
        <v>101</v>
      </c>
      <c r="C85" s="154" t="s">
        <v>579</v>
      </c>
      <c r="D85" s="155">
        <v>10.1</v>
      </c>
      <c r="E85" s="156">
        <f t="shared" ref="E85:E92" si="2">D85*1.197</f>
        <v>12.089700000000001</v>
      </c>
      <c r="F85" s="60">
        <v>25475.739031446446</v>
      </c>
      <c r="G85" s="60">
        <v>26494.768592704306</v>
      </c>
      <c r="H85" s="60">
        <v>27289.611650485433</v>
      </c>
      <c r="I85" s="313" t="s">
        <v>1898</v>
      </c>
      <c r="J85" s="313" t="s">
        <v>1898</v>
      </c>
      <c r="K85" s="313" t="s">
        <v>1898</v>
      </c>
      <c r="L85" s="313" t="s">
        <v>1898</v>
      </c>
      <c r="M85" s="313" t="s">
        <v>1898</v>
      </c>
      <c r="N85" s="307"/>
      <c r="O85" s="307"/>
      <c r="P85" s="307"/>
      <c r="Q85" s="307"/>
      <c r="R85" s="307"/>
      <c r="S85" s="307"/>
      <c r="T85" s="307"/>
      <c r="U85" s="307"/>
    </row>
    <row r="86" spans="1:21" ht="23.25" thickBot="1" x14ac:dyDescent="0.3">
      <c r="A86" s="168" t="s">
        <v>580</v>
      </c>
      <c r="B86" s="157">
        <v>102</v>
      </c>
      <c r="C86" s="169" t="s">
        <v>581</v>
      </c>
      <c r="D86" s="170">
        <v>10.18</v>
      </c>
      <c r="E86" s="156">
        <f t="shared" si="2"/>
        <v>12.185460000000001</v>
      </c>
      <c r="F86" s="60">
        <v>25727.974071361761</v>
      </c>
      <c r="G86" s="60">
        <v>26757.093034216232</v>
      </c>
      <c r="H86" s="60">
        <v>27559.805825242718</v>
      </c>
      <c r="I86" s="313" t="s">
        <v>1898</v>
      </c>
      <c r="J86" s="313" t="s">
        <v>1898</v>
      </c>
      <c r="K86" s="313" t="s">
        <v>1898</v>
      </c>
      <c r="L86" s="313" t="s">
        <v>1898</v>
      </c>
      <c r="M86" s="313" t="s">
        <v>1898</v>
      </c>
      <c r="N86" s="307"/>
      <c r="O86" s="307"/>
      <c r="P86" s="307"/>
      <c r="Q86" s="307"/>
      <c r="R86" s="307"/>
      <c r="S86" s="307"/>
      <c r="T86" s="307"/>
      <c r="U86" s="307"/>
    </row>
    <row r="87" spans="1:21" ht="15.75" thickBot="1" x14ac:dyDescent="0.3">
      <c r="A87" s="160" t="s">
        <v>570</v>
      </c>
      <c r="B87" s="153">
        <v>103</v>
      </c>
      <c r="C87" s="161" t="s">
        <v>582</v>
      </c>
      <c r="D87" s="162">
        <v>10.3</v>
      </c>
      <c r="E87" s="156">
        <f t="shared" si="2"/>
        <v>12.329100000000002</v>
      </c>
      <c r="F87" s="60">
        <v>26759.615384615383</v>
      </c>
      <c r="G87" s="60">
        <v>27829.999999999996</v>
      </c>
      <c r="H87" s="313" t="s">
        <v>1898</v>
      </c>
      <c r="I87" s="313" t="s">
        <v>1898</v>
      </c>
      <c r="J87" s="313" t="s">
        <v>1898</v>
      </c>
      <c r="K87" s="313" t="s">
        <v>1898</v>
      </c>
      <c r="L87" s="313" t="s">
        <v>1898</v>
      </c>
      <c r="M87" s="313" t="s">
        <v>1898</v>
      </c>
      <c r="N87" s="307"/>
      <c r="O87" s="307"/>
      <c r="P87" s="307"/>
      <c r="Q87" s="307"/>
      <c r="R87" s="307"/>
      <c r="S87" s="307"/>
      <c r="T87" s="307"/>
      <c r="U87" s="307"/>
    </row>
    <row r="88" spans="1:21" ht="15.75" thickBot="1" x14ac:dyDescent="0.3">
      <c r="A88" s="152" t="s">
        <v>572</v>
      </c>
      <c r="B88" s="157">
        <v>104</v>
      </c>
      <c r="C88" s="154" t="s">
        <v>583</v>
      </c>
      <c r="D88" s="155">
        <v>10.4</v>
      </c>
      <c r="E88" s="156">
        <f t="shared" si="2"/>
        <v>12.4488</v>
      </c>
      <c r="F88" s="60">
        <v>27019.417475728151</v>
      </c>
      <c r="G88" s="60">
        <v>28100.194174757278</v>
      </c>
      <c r="H88" s="313" t="s">
        <v>1898</v>
      </c>
      <c r="I88" s="313" t="s">
        <v>1898</v>
      </c>
      <c r="J88" s="313" t="s">
        <v>1898</v>
      </c>
      <c r="K88" s="313" t="s">
        <v>1898</v>
      </c>
      <c r="L88" s="313" t="s">
        <v>1898</v>
      </c>
      <c r="M88" s="313" t="s">
        <v>1898</v>
      </c>
      <c r="N88" s="307"/>
      <c r="O88" s="307"/>
      <c r="P88" s="307"/>
      <c r="Q88" s="307"/>
      <c r="R88" s="307"/>
      <c r="S88" s="307"/>
      <c r="T88" s="307"/>
      <c r="U88" s="307"/>
    </row>
    <row r="89" spans="1:21" ht="15.75" thickBot="1" x14ac:dyDescent="0.3">
      <c r="A89" s="152" t="s">
        <v>574</v>
      </c>
      <c r="B89" s="153">
        <v>105</v>
      </c>
      <c r="C89" s="154" t="s">
        <v>584</v>
      </c>
      <c r="D89" s="155">
        <v>10.5</v>
      </c>
      <c r="E89" s="156">
        <f t="shared" si="2"/>
        <v>12.5685</v>
      </c>
      <c r="F89" s="60">
        <v>27279.219566840922</v>
      </c>
      <c r="G89" s="60">
        <v>28370.38834951456</v>
      </c>
      <c r="H89" s="313" t="s">
        <v>1898</v>
      </c>
      <c r="I89" s="313" t="s">
        <v>1898</v>
      </c>
      <c r="J89" s="313" t="s">
        <v>1898</v>
      </c>
      <c r="K89" s="313" t="s">
        <v>1898</v>
      </c>
      <c r="L89" s="313" t="s">
        <v>1898</v>
      </c>
      <c r="M89" s="313" t="s">
        <v>1898</v>
      </c>
      <c r="N89" s="307"/>
      <c r="O89" s="307"/>
      <c r="P89" s="307"/>
      <c r="Q89" s="307"/>
      <c r="R89" s="307"/>
      <c r="S89" s="307"/>
      <c r="T89" s="307"/>
      <c r="U89" s="307"/>
    </row>
    <row r="90" spans="1:21" ht="15.75" thickBot="1" x14ac:dyDescent="0.3">
      <c r="A90" s="152" t="s">
        <v>576</v>
      </c>
      <c r="B90" s="157">
        <v>106</v>
      </c>
      <c r="C90" s="154" t="s">
        <v>585</v>
      </c>
      <c r="D90" s="155">
        <v>10.6</v>
      </c>
      <c r="E90" s="156">
        <f t="shared" si="2"/>
        <v>12.6882</v>
      </c>
      <c r="F90" s="60">
        <v>27539.021657953697</v>
      </c>
      <c r="G90" s="60">
        <v>28640.582524271842</v>
      </c>
      <c r="H90" s="313" t="s">
        <v>1898</v>
      </c>
      <c r="I90" s="313" t="s">
        <v>1898</v>
      </c>
      <c r="J90" s="313" t="s">
        <v>1898</v>
      </c>
      <c r="K90" s="313" t="s">
        <v>1898</v>
      </c>
      <c r="L90" s="313" t="s">
        <v>1898</v>
      </c>
      <c r="M90" s="313" t="s">
        <v>1898</v>
      </c>
      <c r="N90" s="307"/>
      <c r="O90" s="307"/>
      <c r="P90" s="307"/>
      <c r="Q90" s="307"/>
      <c r="R90" s="307"/>
      <c r="S90" s="307"/>
      <c r="T90" s="307"/>
      <c r="U90" s="307"/>
    </row>
    <row r="91" spans="1:21" ht="15.75" thickBot="1" x14ac:dyDescent="0.3">
      <c r="A91" s="152" t="s">
        <v>578</v>
      </c>
      <c r="B91" s="153">
        <v>107</v>
      </c>
      <c r="C91" s="154" t="s">
        <v>586</v>
      </c>
      <c r="D91" s="155">
        <v>10.7</v>
      </c>
      <c r="E91" s="156">
        <f t="shared" si="2"/>
        <v>12.8079</v>
      </c>
      <c r="F91" s="60">
        <v>27798.823749066465</v>
      </c>
      <c r="G91" s="60">
        <v>28910.776699029124</v>
      </c>
      <c r="H91" s="313" t="s">
        <v>1898</v>
      </c>
      <c r="I91" s="313" t="s">
        <v>1898</v>
      </c>
      <c r="J91" s="313" t="s">
        <v>1898</v>
      </c>
      <c r="K91" s="313" t="s">
        <v>1898</v>
      </c>
      <c r="L91" s="313" t="s">
        <v>1898</v>
      </c>
      <c r="M91" s="313" t="s">
        <v>1898</v>
      </c>
      <c r="N91" s="307"/>
      <c r="O91" s="307"/>
      <c r="P91" s="307"/>
      <c r="Q91" s="307"/>
      <c r="R91" s="307"/>
      <c r="S91" s="307"/>
      <c r="T91" s="307"/>
      <c r="U91" s="307"/>
    </row>
    <row r="92" spans="1:21" ht="23.25" thickBot="1" x14ac:dyDescent="0.3">
      <c r="A92" s="168" t="s">
        <v>587</v>
      </c>
      <c r="B92" s="157">
        <v>108</v>
      </c>
      <c r="C92" s="169" t="s">
        <v>588</v>
      </c>
      <c r="D92" s="170">
        <v>10.78</v>
      </c>
      <c r="E92" s="156">
        <f t="shared" si="2"/>
        <v>12.90366</v>
      </c>
      <c r="F92" s="60">
        <v>28058.625840179237</v>
      </c>
      <c r="G92" s="60">
        <v>29180.970873786406</v>
      </c>
      <c r="H92" s="313" t="s">
        <v>1898</v>
      </c>
      <c r="I92" s="313" t="s">
        <v>1898</v>
      </c>
      <c r="J92" s="313" t="s">
        <v>1898</v>
      </c>
      <c r="K92" s="313" t="s">
        <v>1898</v>
      </c>
      <c r="L92" s="313" t="s">
        <v>1898</v>
      </c>
      <c r="M92" s="313" t="s">
        <v>1898</v>
      </c>
      <c r="N92" s="307"/>
      <c r="O92" s="307"/>
      <c r="P92" s="307"/>
      <c r="Q92" s="307"/>
      <c r="R92" s="307"/>
      <c r="S92" s="307"/>
      <c r="T92" s="307"/>
      <c r="U92" s="307"/>
    </row>
    <row r="93" spans="1:21" ht="15.75" thickBot="1" x14ac:dyDescent="0.3">
      <c r="A93" s="158" t="s">
        <v>1907</v>
      </c>
      <c r="B93" s="157">
        <v>109</v>
      </c>
      <c r="C93" s="169" t="s">
        <v>1901</v>
      </c>
      <c r="D93" s="170">
        <v>11.78</v>
      </c>
      <c r="E93" s="156">
        <f t="shared" ref="E93:E98" si="3">D93*1.197</f>
        <v>14.10066</v>
      </c>
      <c r="F93" s="60">
        <v>29137.556011949211</v>
      </c>
      <c r="G93" s="60">
        <v>30303.058252427181</v>
      </c>
      <c r="H93" s="313" t="s">
        <v>1898</v>
      </c>
      <c r="I93" s="313" t="s">
        <v>1898</v>
      </c>
      <c r="J93" s="313" t="s">
        <v>1898</v>
      </c>
      <c r="K93" s="313" t="s">
        <v>1898</v>
      </c>
      <c r="L93" s="313" t="s">
        <v>1898</v>
      </c>
      <c r="M93" s="313" t="s">
        <v>1898</v>
      </c>
      <c r="N93" s="307"/>
      <c r="O93" s="307"/>
      <c r="P93" s="307"/>
      <c r="Q93" s="307"/>
      <c r="R93" s="307"/>
      <c r="S93" s="307"/>
      <c r="T93" s="307"/>
      <c r="U93" s="307"/>
    </row>
    <row r="94" spans="1:21" ht="15.75" thickBot="1" x14ac:dyDescent="0.3">
      <c r="A94" s="158" t="s">
        <v>1908</v>
      </c>
      <c r="B94" s="157">
        <v>110</v>
      </c>
      <c r="C94" s="169" t="s">
        <v>1902</v>
      </c>
      <c r="D94" s="170">
        <v>12.78</v>
      </c>
      <c r="E94" s="156">
        <f t="shared" si="3"/>
        <v>15.29766</v>
      </c>
      <c r="F94" s="60">
        <v>29404.873039581769</v>
      </c>
      <c r="G94" s="60">
        <v>30581.067961165045</v>
      </c>
      <c r="H94" s="313" t="s">
        <v>1898</v>
      </c>
      <c r="I94" s="313" t="s">
        <v>1898</v>
      </c>
      <c r="J94" s="313" t="s">
        <v>1898</v>
      </c>
      <c r="K94" s="313" t="s">
        <v>1898</v>
      </c>
      <c r="L94" s="313" t="s">
        <v>1898</v>
      </c>
      <c r="M94" s="313" t="s">
        <v>1898</v>
      </c>
      <c r="N94" s="307"/>
      <c r="O94" s="307"/>
      <c r="P94" s="307"/>
      <c r="Q94" s="307"/>
      <c r="R94" s="307"/>
      <c r="S94" s="307"/>
      <c r="T94" s="307"/>
      <c r="U94" s="307"/>
    </row>
    <row r="95" spans="1:21" ht="15.75" thickBot="1" x14ac:dyDescent="0.3">
      <c r="A95" s="158" t="s">
        <v>1909</v>
      </c>
      <c r="B95" s="157">
        <v>111</v>
      </c>
      <c r="C95" s="169" t="s">
        <v>1903</v>
      </c>
      <c r="D95" s="170">
        <v>13.78</v>
      </c>
      <c r="E95" s="156">
        <f t="shared" si="3"/>
        <v>16.49466</v>
      </c>
      <c r="F95" s="60">
        <v>29672.190067214335</v>
      </c>
      <c r="G95" s="60">
        <v>30859.077669902912</v>
      </c>
      <c r="H95" s="313" t="s">
        <v>1898</v>
      </c>
      <c r="I95" s="313" t="s">
        <v>1898</v>
      </c>
      <c r="J95" s="313" t="s">
        <v>1898</v>
      </c>
      <c r="K95" s="313" t="s">
        <v>1898</v>
      </c>
      <c r="L95" s="313" t="s">
        <v>1898</v>
      </c>
      <c r="M95" s="313" t="s">
        <v>1898</v>
      </c>
      <c r="N95" s="307"/>
      <c r="O95" s="307"/>
      <c r="P95" s="307"/>
      <c r="Q95" s="307"/>
      <c r="R95" s="307"/>
      <c r="S95" s="307"/>
      <c r="T95" s="307"/>
      <c r="U95" s="307"/>
    </row>
    <row r="96" spans="1:21" ht="15.75" thickBot="1" x14ac:dyDescent="0.3">
      <c r="A96" s="158" t="s">
        <v>1910</v>
      </c>
      <c r="B96" s="157">
        <v>112</v>
      </c>
      <c r="C96" s="169" t="s">
        <v>1904</v>
      </c>
      <c r="D96" s="170">
        <v>14.78</v>
      </c>
      <c r="E96" s="156">
        <f t="shared" si="3"/>
        <v>17.691659999999999</v>
      </c>
      <c r="F96" s="60">
        <v>29939.507094846897</v>
      </c>
      <c r="G96" s="60">
        <v>31137.087378640776</v>
      </c>
      <c r="H96" s="313" t="s">
        <v>1898</v>
      </c>
      <c r="I96" s="313" t="s">
        <v>1898</v>
      </c>
      <c r="J96" s="313" t="s">
        <v>1898</v>
      </c>
      <c r="K96" s="313" t="s">
        <v>1898</v>
      </c>
      <c r="L96" s="313" t="s">
        <v>1898</v>
      </c>
      <c r="M96" s="313" t="s">
        <v>1898</v>
      </c>
      <c r="N96" s="307"/>
      <c r="O96" s="307"/>
      <c r="P96" s="307"/>
      <c r="Q96" s="307"/>
      <c r="R96" s="307"/>
      <c r="S96" s="307"/>
      <c r="T96" s="307"/>
      <c r="U96" s="307"/>
    </row>
    <row r="97" spans="1:21" ht="15.75" thickBot="1" x14ac:dyDescent="0.3">
      <c r="A97" s="158" t="s">
        <v>1911</v>
      </c>
      <c r="B97" s="157">
        <v>113</v>
      </c>
      <c r="C97" s="169" t="s">
        <v>1905</v>
      </c>
      <c r="D97" s="170">
        <v>15.78</v>
      </c>
      <c r="E97" s="156">
        <f t="shared" si="3"/>
        <v>18.888660000000002</v>
      </c>
      <c r="F97" s="60">
        <v>30206.824122479458</v>
      </c>
      <c r="G97" s="60">
        <v>31415.097087378639</v>
      </c>
      <c r="H97" s="313" t="s">
        <v>1898</v>
      </c>
      <c r="I97" s="313" t="s">
        <v>1898</v>
      </c>
      <c r="J97" s="313" t="s">
        <v>1898</v>
      </c>
      <c r="K97" s="313" t="s">
        <v>1898</v>
      </c>
      <c r="L97" s="313" t="s">
        <v>1898</v>
      </c>
      <c r="M97" s="313" t="s">
        <v>1898</v>
      </c>
      <c r="N97" s="307"/>
      <c r="O97" s="307"/>
      <c r="P97" s="307"/>
      <c r="Q97" s="307"/>
      <c r="R97" s="307"/>
      <c r="S97" s="307"/>
      <c r="T97" s="307"/>
      <c r="U97" s="307"/>
    </row>
    <row r="98" spans="1:21" ht="15.75" thickBot="1" x14ac:dyDescent="0.3">
      <c r="A98" s="158" t="s">
        <v>1912</v>
      </c>
      <c r="B98" s="157">
        <v>114</v>
      </c>
      <c r="C98" s="169" t="s">
        <v>1906</v>
      </c>
      <c r="D98" s="170">
        <v>16.78</v>
      </c>
      <c r="E98" s="156">
        <f t="shared" si="3"/>
        <v>20.085660000000001</v>
      </c>
      <c r="F98" s="60">
        <v>31388.365384615383</v>
      </c>
      <c r="G98" s="60">
        <v>32643.899999999998</v>
      </c>
      <c r="H98" s="313" t="s">
        <v>1898</v>
      </c>
      <c r="I98" s="313" t="s">
        <v>1898</v>
      </c>
      <c r="J98" s="313" t="s">
        <v>1898</v>
      </c>
      <c r="K98" s="313" t="s">
        <v>1898</v>
      </c>
      <c r="L98" s="313" t="s">
        <v>1898</v>
      </c>
      <c r="M98" s="313" t="s">
        <v>1898</v>
      </c>
      <c r="N98" s="307"/>
      <c r="O98" s="307"/>
      <c r="P98" s="307"/>
      <c r="Q98" s="307"/>
      <c r="R98" s="307"/>
      <c r="S98" s="307"/>
      <c r="T98" s="307"/>
      <c r="U98" s="307"/>
    </row>
    <row r="99" spans="1:21" x14ac:dyDescent="0.25">
      <c r="A99" s="316"/>
      <c r="B99" s="317"/>
      <c r="C99" s="318"/>
      <c r="D99" s="319"/>
      <c r="E99" s="320"/>
      <c r="F99" s="285"/>
      <c r="G99" s="285"/>
      <c r="H99" s="285"/>
      <c r="I99" s="285"/>
      <c r="J99" s="285"/>
      <c r="K99" s="285"/>
      <c r="L99" s="310"/>
      <c r="M99" s="310"/>
    </row>
  </sheetData>
  <mergeCells count="7">
    <mergeCell ref="A7:C7"/>
    <mergeCell ref="A1:L2"/>
    <mergeCell ref="A4:A6"/>
    <mergeCell ref="C4:C6"/>
    <mergeCell ref="C3:M3"/>
    <mergeCell ref="F4:M5"/>
    <mergeCell ref="F7:M7"/>
  </mergeCells>
  <phoneticPr fontId="20" type="noConversion"/>
  <pageMargins left="0.25" right="0.25" top="0.75" bottom="0.75" header="0.3" footer="0.3"/>
  <pageSetup paperSize="9" scale="70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98"/>
  <sheetViews>
    <sheetView workbookViewId="0">
      <selection activeCell="A101" sqref="A101:XFD105"/>
    </sheetView>
  </sheetViews>
  <sheetFormatPr defaultRowHeight="15" x14ac:dyDescent="0.25"/>
  <cols>
    <col min="1" max="1" width="25" customWidth="1"/>
    <col min="3" max="3" width="15.28515625" bestFit="1" customWidth="1"/>
    <col min="4" max="4" width="13.42578125" bestFit="1" customWidth="1"/>
    <col min="5" max="5" width="15.42578125" style="2" customWidth="1"/>
    <col min="6" max="6" width="8.5703125" bestFit="1" customWidth="1"/>
    <col min="7" max="7" width="12.85546875" bestFit="1" customWidth="1"/>
  </cols>
  <sheetData>
    <row r="1" spans="1:8" s="63" customFormat="1" ht="18.75" x14ac:dyDescent="0.3">
      <c r="A1" s="350" t="s">
        <v>1312</v>
      </c>
      <c r="B1" s="350"/>
      <c r="C1" s="350"/>
      <c r="D1" s="350"/>
      <c r="E1" s="350"/>
      <c r="F1" s="64"/>
      <c r="G1" s="64"/>
    </row>
    <row r="2" spans="1:8" s="63" customFormat="1" ht="19.5" thickBot="1" x14ac:dyDescent="0.35">
      <c r="A2" s="350"/>
      <c r="B2" s="350"/>
      <c r="C2" s="350"/>
      <c r="D2" s="350"/>
      <c r="E2" s="350"/>
      <c r="F2" s="64"/>
      <c r="G2" s="64"/>
    </row>
    <row r="3" spans="1:8" ht="109.5" customHeight="1" thickBot="1" x14ac:dyDescent="0.35">
      <c r="A3" s="67"/>
      <c r="B3" s="361" t="s">
        <v>223</v>
      </c>
      <c r="C3" s="362"/>
      <c r="D3" s="362"/>
      <c r="E3" s="362"/>
      <c r="F3" s="362"/>
      <c r="G3" s="363"/>
    </row>
    <row r="4" spans="1:8" ht="16.5" hidden="1" customHeight="1" thickBot="1" x14ac:dyDescent="0.3">
      <c r="A4" s="68"/>
      <c r="B4" s="435" t="s">
        <v>238</v>
      </c>
      <c r="C4" s="436"/>
      <c r="D4" s="436"/>
      <c r="E4" s="436"/>
      <c r="F4" s="436"/>
      <c r="G4" s="437"/>
    </row>
    <row r="5" spans="1:8" s="51" customFormat="1" x14ac:dyDescent="0.25">
      <c r="A5" s="432" t="s">
        <v>223</v>
      </c>
      <c r="B5" s="433"/>
      <c r="C5" s="433"/>
      <c r="D5" s="433"/>
      <c r="E5" s="433"/>
      <c r="F5" s="433"/>
      <c r="G5" s="434"/>
    </row>
    <row r="6" spans="1:8" s="44" customFormat="1" ht="15" customHeight="1" x14ac:dyDescent="0.3">
      <c r="A6" s="431" t="s">
        <v>593</v>
      </c>
      <c r="B6" s="431" t="s">
        <v>594</v>
      </c>
      <c r="C6" s="438" t="s">
        <v>334</v>
      </c>
      <c r="D6" s="438"/>
      <c r="E6" s="431" t="s">
        <v>595</v>
      </c>
      <c r="F6" s="439" t="s">
        <v>596</v>
      </c>
      <c r="G6" s="431" t="s">
        <v>1851</v>
      </c>
    </row>
    <row r="7" spans="1:8" s="44" customFormat="1" ht="43.5" customHeight="1" x14ac:dyDescent="0.3">
      <c r="A7" s="431"/>
      <c r="B7" s="431"/>
      <c r="C7" s="79" t="s">
        <v>598</v>
      </c>
      <c r="D7" s="79" t="s">
        <v>599</v>
      </c>
      <c r="E7" s="431"/>
      <c r="F7" s="439"/>
      <c r="G7" s="431"/>
    </row>
    <row r="8" spans="1:8" s="44" customFormat="1" ht="18.75" x14ac:dyDescent="0.25">
      <c r="A8" s="431"/>
      <c r="B8" s="431"/>
      <c r="C8" s="80" t="s">
        <v>600</v>
      </c>
      <c r="D8" s="80" t="s">
        <v>600</v>
      </c>
      <c r="E8" s="431"/>
      <c r="F8" s="80" t="s">
        <v>601</v>
      </c>
      <c r="G8" s="80" t="s">
        <v>602</v>
      </c>
    </row>
    <row r="9" spans="1:8" ht="15.75" x14ac:dyDescent="0.25">
      <c r="A9" s="45" t="s">
        <v>120</v>
      </c>
      <c r="B9" s="4" t="s">
        <v>603</v>
      </c>
      <c r="C9" s="1">
        <v>2800</v>
      </c>
      <c r="D9" s="1">
        <v>2380</v>
      </c>
      <c r="E9" s="1" t="s">
        <v>1852</v>
      </c>
      <c r="F9" s="4">
        <v>5.9</v>
      </c>
      <c r="G9" s="62">
        <v>19047.419359714979</v>
      </c>
      <c r="H9" s="206"/>
    </row>
    <row r="10" spans="1:8" ht="15.75" x14ac:dyDescent="0.25">
      <c r="A10" s="45" t="s">
        <v>172</v>
      </c>
      <c r="B10" s="4" t="s">
        <v>603</v>
      </c>
      <c r="C10" s="1">
        <v>2800</v>
      </c>
      <c r="D10" s="1">
        <v>2380</v>
      </c>
      <c r="E10" s="1" t="s">
        <v>1853</v>
      </c>
      <c r="F10" s="4">
        <v>5.9</v>
      </c>
      <c r="G10" s="62">
        <v>20663.598940100837</v>
      </c>
      <c r="H10" s="206"/>
    </row>
    <row r="11" spans="1:8" ht="15.75" x14ac:dyDescent="0.25">
      <c r="A11" s="45" t="s">
        <v>173</v>
      </c>
      <c r="B11" s="4" t="s">
        <v>603</v>
      </c>
      <c r="C11" s="1">
        <v>2800</v>
      </c>
      <c r="D11" s="1">
        <v>2380</v>
      </c>
      <c r="E11" s="1" t="s">
        <v>1854</v>
      </c>
      <c r="F11" s="4">
        <v>5.9</v>
      </c>
      <c r="G11" s="62">
        <v>23103.419575351894</v>
      </c>
      <c r="H11" s="206"/>
    </row>
    <row r="12" spans="1:8" ht="15.75" x14ac:dyDescent="0.25">
      <c r="A12" s="45" t="s">
        <v>174</v>
      </c>
      <c r="B12" s="4" t="s">
        <v>603</v>
      </c>
      <c r="C12" s="1">
        <v>2800</v>
      </c>
      <c r="D12" s="1">
        <v>2380</v>
      </c>
      <c r="E12" s="1" t="s">
        <v>1855</v>
      </c>
      <c r="F12" s="4">
        <v>5.9</v>
      </c>
      <c r="G12" s="62">
        <v>25292.300000000003</v>
      </c>
      <c r="H12" s="206"/>
    </row>
    <row r="13" spans="1:8" ht="15.75" x14ac:dyDescent="0.25">
      <c r="A13" s="45" t="s">
        <v>121</v>
      </c>
      <c r="B13" s="4" t="s">
        <v>603</v>
      </c>
      <c r="C13" s="1">
        <v>2800</v>
      </c>
      <c r="D13" s="1">
        <v>1180</v>
      </c>
      <c r="E13" s="1" t="s">
        <v>1852</v>
      </c>
      <c r="F13" s="4">
        <v>4.13</v>
      </c>
      <c r="G13" s="62">
        <v>8974.8076342025652</v>
      </c>
      <c r="H13" s="206"/>
    </row>
    <row r="14" spans="1:8" ht="15.75" x14ac:dyDescent="0.25">
      <c r="A14" s="45" t="s">
        <v>175</v>
      </c>
      <c r="B14" s="4" t="s">
        <v>603</v>
      </c>
      <c r="C14" s="1">
        <v>2800</v>
      </c>
      <c r="D14" s="1">
        <v>1180</v>
      </c>
      <c r="E14" s="1" t="s">
        <v>1853</v>
      </c>
      <c r="F14" s="4">
        <v>4.13</v>
      </c>
      <c r="G14" s="62">
        <v>9944.7457715403325</v>
      </c>
      <c r="H14" s="206"/>
    </row>
    <row r="15" spans="1:8" ht="15.75" x14ac:dyDescent="0.25">
      <c r="A15" s="45" t="s">
        <v>176</v>
      </c>
      <c r="B15" s="4" t="s">
        <v>603</v>
      </c>
      <c r="C15" s="1">
        <v>2800</v>
      </c>
      <c r="D15" s="1">
        <v>1180</v>
      </c>
      <c r="E15" s="1" t="s">
        <v>1854</v>
      </c>
      <c r="F15" s="4">
        <v>4.13</v>
      </c>
      <c r="G15" s="62">
        <v>11153.136633853064</v>
      </c>
      <c r="H15" s="206"/>
    </row>
    <row r="16" spans="1:8" ht="15.75" x14ac:dyDescent="0.25">
      <c r="A16" s="45" t="s">
        <v>177</v>
      </c>
      <c r="B16" s="4" t="s">
        <v>603</v>
      </c>
      <c r="C16" s="1">
        <v>2800</v>
      </c>
      <c r="D16" s="1">
        <v>1180</v>
      </c>
      <c r="E16" s="1" t="s">
        <v>1855</v>
      </c>
      <c r="F16" s="4">
        <v>4.13</v>
      </c>
      <c r="G16" s="62">
        <v>12190.2</v>
      </c>
      <c r="H16" s="206"/>
    </row>
    <row r="17" spans="1:8" ht="15.75" x14ac:dyDescent="0.25">
      <c r="A17" s="45" t="s">
        <v>122</v>
      </c>
      <c r="B17" s="4" t="s">
        <v>603</v>
      </c>
      <c r="C17" s="1">
        <v>2800</v>
      </c>
      <c r="D17" s="1">
        <v>780</v>
      </c>
      <c r="E17" s="1" t="s">
        <v>1852</v>
      </c>
      <c r="F17" s="4">
        <v>2.73</v>
      </c>
      <c r="G17" s="62">
        <v>5811.5652053076556</v>
      </c>
      <c r="H17" s="206"/>
    </row>
    <row r="18" spans="1:8" ht="15.75" x14ac:dyDescent="0.25">
      <c r="A18" s="45" t="s">
        <v>178</v>
      </c>
      <c r="B18" s="4" t="s">
        <v>603</v>
      </c>
      <c r="C18" s="1">
        <v>2800</v>
      </c>
      <c r="D18" s="1">
        <v>780</v>
      </c>
      <c r="E18" s="1" t="s">
        <v>1853</v>
      </c>
      <c r="F18" s="4">
        <v>2.73</v>
      </c>
      <c r="G18" s="62">
        <v>6462.4144304808597</v>
      </c>
      <c r="H18" s="206"/>
    </row>
    <row r="19" spans="1:8" ht="15.75" x14ac:dyDescent="0.25">
      <c r="A19" s="45" t="s">
        <v>179</v>
      </c>
      <c r="B19" s="4" t="s">
        <v>603</v>
      </c>
      <c r="C19" s="1">
        <v>2800</v>
      </c>
      <c r="D19" s="1">
        <v>780</v>
      </c>
      <c r="E19" s="1" t="s">
        <v>1854</v>
      </c>
      <c r="F19" s="4">
        <v>2.73</v>
      </c>
      <c r="G19" s="62">
        <v>7245.7373917512668</v>
      </c>
      <c r="H19" s="206"/>
    </row>
    <row r="20" spans="1:8" ht="15.75" x14ac:dyDescent="0.25">
      <c r="A20" s="45" t="s">
        <v>180</v>
      </c>
      <c r="B20" s="4" t="s">
        <v>603</v>
      </c>
      <c r="C20" s="1">
        <v>2800</v>
      </c>
      <c r="D20" s="1">
        <v>780</v>
      </c>
      <c r="E20" s="1" t="s">
        <v>1855</v>
      </c>
      <c r="F20" s="4">
        <v>2.73</v>
      </c>
      <c r="G20" s="62">
        <v>7872.7000000000007</v>
      </c>
      <c r="H20" s="206"/>
    </row>
    <row r="21" spans="1:8" ht="15.75" x14ac:dyDescent="0.25">
      <c r="A21" s="45" t="s">
        <v>123</v>
      </c>
      <c r="B21" s="4" t="s">
        <v>603</v>
      </c>
      <c r="C21" s="1">
        <v>2400</v>
      </c>
      <c r="D21" s="1">
        <v>2380</v>
      </c>
      <c r="E21" s="1" t="s">
        <v>1856</v>
      </c>
      <c r="F21" s="4">
        <v>4.75</v>
      </c>
      <c r="G21" s="62">
        <v>15143.475954207021</v>
      </c>
      <c r="H21" s="206"/>
    </row>
    <row r="22" spans="1:8" ht="15.75" x14ac:dyDescent="0.25">
      <c r="A22" s="45" t="s">
        <v>181</v>
      </c>
      <c r="B22" s="4" t="s">
        <v>603</v>
      </c>
      <c r="C22" s="1">
        <v>2400</v>
      </c>
      <c r="D22" s="1">
        <v>2380</v>
      </c>
      <c r="E22" s="1" t="s">
        <v>1852</v>
      </c>
      <c r="F22" s="4">
        <v>4.75</v>
      </c>
      <c r="G22" s="62">
        <v>15994.763701822947</v>
      </c>
      <c r="H22" s="206"/>
    </row>
    <row r="23" spans="1:8" ht="15.75" x14ac:dyDescent="0.25">
      <c r="A23" s="45" t="s">
        <v>182</v>
      </c>
      <c r="B23" s="4" t="s">
        <v>603</v>
      </c>
      <c r="C23" s="1">
        <v>2400</v>
      </c>
      <c r="D23" s="1">
        <v>2380</v>
      </c>
      <c r="E23" s="1" t="s">
        <v>1853</v>
      </c>
      <c r="F23" s="4">
        <v>4.75</v>
      </c>
      <c r="G23" s="62">
        <v>17190.483163291603</v>
      </c>
      <c r="H23" s="206"/>
    </row>
    <row r="24" spans="1:8" ht="15.75" x14ac:dyDescent="0.25">
      <c r="A24" s="45" t="s">
        <v>183</v>
      </c>
      <c r="B24" s="4" t="s">
        <v>603</v>
      </c>
      <c r="C24" s="1">
        <v>2400</v>
      </c>
      <c r="D24" s="1">
        <v>2380</v>
      </c>
      <c r="E24" s="1" t="s">
        <v>1854</v>
      </c>
      <c r="F24" s="4">
        <v>4.75</v>
      </c>
      <c r="G24" s="62">
        <v>18370.075387322333</v>
      </c>
      <c r="H24" s="206"/>
    </row>
    <row r="25" spans="1:8" ht="15.75" x14ac:dyDescent="0.25">
      <c r="A25" s="45" t="s">
        <v>124</v>
      </c>
      <c r="B25" s="4" t="s">
        <v>603</v>
      </c>
      <c r="C25" s="1">
        <v>2400</v>
      </c>
      <c r="D25" s="1">
        <v>1180</v>
      </c>
      <c r="E25" s="1" t="s">
        <v>1856</v>
      </c>
      <c r="F25" s="4">
        <v>3.54</v>
      </c>
      <c r="G25" s="62">
        <v>7193.8998428436671</v>
      </c>
      <c r="H25" s="206"/>
    </row>
    <row r="26" spans="1:8" ht="15.75" x14ac:dyDescent="0.25">
      <c r="A26" s="45" t="s">
        <v>184</v>
      </c>
      <c r="B26" s="4" t="s">
        <v>603</v>
      </c>
      <c r="C26" s="1">
        <v>2400</v>
      </c>
      <c r="D26" s="1">
        <v>1180</v>
      </c>
      <c r="E26" s="1" t="s">
        <v>1852</v>
      </c>
      <c r="F26" s="4">
        <v>3.54</v>
      </c>
      <c r="G26" s="62">
        <v>7648.9183276992717</v>
      </c>
      <c r="H26" s="206"/>
    </row>
    <row r="27" spans="1:8" ht="15.75" x14ac:dyDescent="0.25">
      <c r="A27" s="45" t="s">
        <v>185</v>
      </c>
      <c r="B27" s="4" t="s">
        <v>603</v>
      </c>
      <c r="C27" s="1">
        <v>2400</v>
      </c>
      <c r="D27" s="1">
        <v>1180</v>
      </c>
      <c r="E27" s="1" t="s">
        <v>1853</v>
      </c>
      <c r="F27" s="4">
        <v>3.54</v>
      </c>
      <c r="G27" s="62">
        <v>8340.0856464672779</v>
      </c>
      <c r="H27" s="206"/>
    </row>
    <row r="28" spans="1:8" ht="15.75" x14ac:dyDescent="0.25">
      <c r="A28" s="45" t="s">
        <v>186</v>
      </c>
      <c r="B28" s="4" t="s">
        <v>603</v>
      </c>
      <c r="C28" s="1">
        <v>2400</v>
      </c>
      <c r="D28" s="1">
        <v>1180</v>
      </c>
      <c r="E28" s="1" t="s">
        <v>1854</v>
      </c>
      <c r="F28" s="4">
        <v>3.54</v>
      </c>
      <c r="G28" s="62">
        <v>8807.7755321669629</v>
      </c>
      <c r="H28" s="206"/>
    </row>
    <row r="29" spans="1:8" ht="15.75" x14ac:dyDescent="0.25">
      <c r="A29" s="45" t="s">
        <v>125</v>
      </c>
      <c r="B29" s="4" t="s">
        <v>603</v>
      </c>
      <c r="C29" s="1">
        <v>2400</v>
      </c>
      <c r="D29" s="1">
        <v>780</v>
      </c>
      <c r="E29" s="1" t="s">
        <v>1856</v>
      </c>
      <c r="F29" s="4">
        <v>2.73</v>
      </c>
      <c r="G29" s="62">
        <v>4619.3015804328434</v>
      </c>
      <c r="H29" s="206"/>
    </row>
    <row r="30" spans="1:8" ht="15.75" x14ac:dyDescent="0.25">
      <c r="A30" s="45" t="s">
        <v>187</v>
      </c>
      <c r="B30" s="4" t="s">
        <v>603</v>
      </c>
      <c r="C30" s="1">
        <v>2400</v>
      </c>
      <c r="D30" s="1">
        <v>780</v>
      </c>
      <c r="E30" s="1" t="s">
        <v>1852</v>
      </c>
      <c r="F30" s="4">
        <v>2.73</v>
      </c>
      <c r="G30" s="62">
        <v>4909.5918543154057</v>
      </c>
      <c r="H30" s="206"/>
    </row>
    <row r="31" spans="1:8" ht="15.75" x14ac:dyDescent="0.25">
      <c r="A31" s="45" t="s">
        <v>188</v>
      </c>
      <c r="B31" s="4" t="s">
        <v>603</v>
      </c>
      <c r="C31" s="1">
        <v>2400</v>
      </c>
      <c r="D31" s="1">
        <v>780</v>
      </c>
      <c r="E31" s="1" t="s">
        <v>1853</v>
      </c>
      <c r="F31" s="4">
        <v>2.73</v>
      </c>
      <c r="G31" s="62">
        <v>5396.8648140468513</v>
      </c>
      <c r="H31" s="206"/>
    </row>
    <row r="32" spans="1:8" ht="15.75" x14ac:dyDescent="0.25">
      <c r="A32" s="45" t="s">
        <v>189</v>
      </c>
      <c r="B32" s="4" t="s">
        <v>603</v>
      </c>
      <c r="C32" s="1">
        <v>2400</v>
      </c>
      <c r="D32" s="1">
        <v>780</v>
      </c>
      <c r="E32" s="1" t="s">
        <v>1854</v>
      </c>
      <c r="F32" s="4">
        <v>2.73</v>
      </c>
      <c r="G32" s="62">
        <v>5537.4021688630119</v>
      </c>
      <c r="H32" s="206"/>
    </row>
    <row r="33" spans="1:8" ht="15.75" x14ac:dyDescent="0.25">
      <c r="A33" s="45" t="s">
        <v>126</v>
      </c>
      <c r="B33" s="4" t="s">
        <v>603</v>
      </c>
      <c r="C33" s="1">
        <v>2000</v>
      </c>
      <c r="D33" s="1">
        <v>2380</v>
      </c>
      <c r="E33" s="1" t="s">
        <v>1856</v>
      </c>
      <c r="F33" s="4">
        <v>4.05</v>
      </c>
      <c r="G33" s="62">
        <v>12557.358236483398</v>
      </c>
      <c r="H33" s="206"/>
    </row>
    <row r="34" spans="1:8" ht="15.75" x14ac:dyDescent="0.25">
      <c r="A34" s="45" t="s">
        <v>190</v>
      </c>
      <c r="B34" s="4" t="s">
        <v>603</v>
      </c>
      <c r="C34" s="1">
        <v>2000</v>
      </c>
      <c r="D34" s="1">
        <v>2380</v>
      </c>
      <c r="E34" s="1" t="s">
        <v>1852</v>
      </c>
      <c r="F34" s="4">
        <v>4.05</v>
      </c>
      <c r="G34" s="62">
        <v>13054.998705996364</v>
      </c>
      <c r="H34" s="206"/>
    </row>
    <row r="35" spans="1:8" ht="15.75" x14ac:dyDescent="0.25">
      <c r="A35" s="45" t="s">
        <v>191</v>
      </c>
      <c r="B35" s="4" t="s">
        <v>603</v>
      </c>
      <c r="C35" s="1">
        <v>2000</v>
      </c>
      <c r="D35" s="1">
        <v>2380</v>
      </c>
      <c r="E35" s="1" t="s">
        <v>1853</v>
      </c>
      <c r="F35" s="4">
        <v>4.05</v>
      </c>
      <c r="G35" s="62">
        <v>13883.247542986692</v>
      </c>
      <c r="H35" s="206"/>
    </row>
    <row r="36" spans="1:8" ht="15.75" x14ac:dyDescent="0.25">
      <c r="A36" s="45" t="s">
        <v>192</v>
      </c>
      <c r="B36" s="4" t="s">
        <v>603</v>
      </c>
      <c r="C36" s="1">
        <v>2000</v>
      </c>
      <c r="D36" s="1">
        <v>2380</v>
      </c>
      <c r="E36" s="1" t="s">
        <v>1853</v>
      </c>
      <c r="F36" s="4">
        <v>4.05</v>
      </c>
      <c r="G36" s="62">
        <v>14709.192488914457</v>
      </c>
      <c r="H36" s="206"/>
    </row>
    <row r="37" spans="1:8" ht="15.75" x14ac:dyDescent="0.25">
      <c r="A37" s="45" t="s">
        <v>127</v>
      </c>
      <c r="B37" s="4" t="s">
        <v>603</v>
      </c>
      <c r="C37" s="1">
        <v>2000</v>
      </c>
      <c r="D37" s="1">
        <v>1180</v>
      </c>
      <c r="E37" s="1" t="s">
        <v>1856</v>
      </c>
      <c r="F37" s="4">
        <v>2.95</v>
      </c>
      <c r="G37" s="62">
        <v>5967.0778520304557</v>
      </c>
      <c r="H37" s="206"/>
    </row>
    <row r="38" spans="1:8" ht="15.75" x14ac:dyDescent="0.25">
      <c r="A38" s="45" t="s">
        <v>193</v>
      </c>
      <c r="B38" s="4" t="s">
        <v>603</v>
      </c>
      <c r="C38" s="1">
        <v>2000</v>
      </c>
      <c r="D38" s="1">
        <v>1180</v>
      </c>
      <c r="E38" s="1" t="s">
        <v>1852</v>
      </c>
      <c r="F38" s="4">
        <v>2.95</v>
      </c>
      <c r="G38" s="62">
        <v>6200.9227948802964</v>
      </c>
      <c r="H38" s="206"/>
    </row>
    <row r="39" spans="1:8" ht="15.75" x14ac:dyDescent="0.25">
      <c r="A39" s="45" t="s">
        <v>194</v>
      </c>
      <c r="B39" s="4" t="s">
        <v>603</v>
      </c>
      <c r="C39" s="1">
        <v>2000</v>
      </c>
      <c r="D39" s="1">
        <v>1180</v>
      </c>
      <c r="E39" s="1" t="s">
        <v>1853</v>
      </c>
      <c r="F39" s="4">
        <v>2.95</v>
      </c>
      <c r="G39" s="62">
        <v>6665.1568439861439</v>
      </c>
      <c r="H39" s="206"/>
    </row>
    <row r="40" spans="1:8" ht="15.75" x14ac:dyDescent="0.25">
      <c r="A40" s="45" t="s">
        <v>195</v>
      </c>
      <c r="B40" s="4" t="s">
        <v>603</v>
      </c>
      <c r="C40" s="1">
        <v>2000</v>
      </c>
      <c r="D40" s="1">
        <v>1180</v>
      </c>
      <c r="E40" s="1" t="s">
        <v>1853</v>
      </c>
      <c r="F40" s="4">
        <v>2.95</v>
      </c>
      <c r="G40" s="62">
        <v>7010.7405033701461</v>
      </c>
      <c r="H40" s="206"/>
    </row>
    <row r="41" spans="1:8" ht="15.75" x14ac:dyDescent="0.25">
      <c r="A41" s="45" t="s">
        <v>128</v>
      </c>
      <c r="B41" s="4" t="s">
        <v>603</v>
      </c>
      <c r="C41" s="1">
        <v>2000</v>
      </c>
      <c r="D41" s="1">
        <v>780</v>
      </c>
      <c r="E41" s="1" t="s">
        <v>1856</v>
      </c>
      <c r="F41" s="4">
        <v>1.95</v>
      </c>
      <c r="G41" s="62">
        <v>3819.8513817245157</v>
      </c>
      <c r="H41" s="206"/>
    </row>
    <row r="42" spans="1:8" ht="15.75" x14ac:dyDescent="0.25">
      <c r="A42" s="45" t="s">
        <v>196</v>
      </c>
      <c r="B42" s="4" t="s">
        <v>603</v>
      </c>
      <c r="C42" s="1">
        <v>2000</v>
      </c>
      <c r="D42" s="1">
        <v>780</v>
      </c>
      <c r="E42" s="1" t="s">
        <v>1852</v>
      </c>
      <c r="F42" s="4">
        <v>1.95</v>
      </c>
      <c r="G42" s="62">
        <v>3997.2509935416369</v>
      </c>
      <c r="H42" s="206"/>
    </row>
    <row r="43" spans="1:8" ht="15.75" x14ac:dyDescent="0.25">
      <c r="A43" s="45" t="s">
        <v>197</v>
      </c>
      <c r="B43" s="4" t="s">
        <v>603</v>
      </c>
      <c r="C43" s="1">
        <v>2000</v>
      </c>
      <c r="D43" s="1">
        <v>780</v>
      </c>
      <c r="E43" s="1" t="s">
        <v>1853</v>
      </c>
      <c r="F43" s="4">
        <v>1.95</v>
      </c>
      <c r="G43" s="62">
        <v>4396.7000000000007</v>
      </c>
      <c r="H43" s="206"/>
    </row>
    <row r="44" spans="1:8" ht="15.75" x14ac:dyDescent="0.25">
      <c r="A44" s="45" t="s">
        <v>198</v>
      </c>
      <c r="B44" s="4" t="s">
        <v>603</v>
      </c>
      <c r="C44" s="1">
        <v>2000</v>
      </c>
      <c r="D44" s="1">
        <v>780</v>
      </c>
      <c r="E44" s="1" t="s">
        <v>1853</v>
      </c>
      <c r="F44" s="4">
        <v>1.95</v>
      </c>
      <c r="G44" s="62">
        <v>4540.8</v>
      </c>
      <c r="H44" s="206"/>
    </row>
    <row r="45" spans="1:8" ht="15.75" x14ac:dyDescent="0.25">
      <c r="A45" s="45" t="s">
        <v>129</v>
      </c>
      <c r="B45" s="4" t="s">
        <v>603</v>
      </c>
      <c r="C45" s="1">
        <v>1600</v>
      </c>
      <c r="D45" s="1">
        <v>2380</v>
      </c>
      <c r="E45" s="1" t="s">
        <v>1856</v>
      </c>
      <c r="F45" s="4">
        <v>2.86</v>
      </c>
      <c r="G45" s="62">
        <v>6975.0301919004651</v>
      </c>
      <c r="H45" s="206"/>
    </row>
    <row r="46" spans="1:8" ht="15.75" x14ac:dyDescent="0.25">
      <c r="A46" s="45" t="s">
        <v>199</v>
      </c>
      <c r="B46" s="4" t="s">
        <v>603</v>
      </c>
      <c r="C46" s="1">
        <v>1600</v>
      </c>
      <c r="D46" s="1">
        <v>2380</v>
      </c>
      <c r="E46" s="1" t="s">
        <v>1852</v>
      </c>
      <c r="F46" s="4">
        <v>2.86</v>
      </c>
      <c r="G46" s="62">
        <v>7507.2290273518302</v>
      </c>
      <c r="H46" s="206"/>
    </row>
    <row r="47" spans="1:8" ht="15.75" x14ac:dyDescent="0.25">
      <c r="A47" s="45" t="s">
        <v>200</v>
      </c>
      <c r="B47" s="4" t="s">
        <v>603</v>
      </c>
      <c r="C47" s="1">
        <v>1600</v>
      </c>
      <c r="D47" s="1">
        <v>2380</v>
      </c>
      <c r="E47" s="1" t="s">
        <v>1853</v>
      </c>
      <c r="F47" s="4">
        <v>2.86</v>
      </c>
      <c r="G47" s="62">
        <v>8259.4494592776755</v>
      </c>
      <c r="H47" s="206"/>
    </row>
    <row r="48" spans="1:8" ht="15.75" x14ac:dyDescent="0.25">
      <c r="A48" s="45" t="s">
        <v>201</v>
      </c>
      <c r="B48" s="4" t="s">
        <v>603</v>
      </c>
      <c r="C48" s="1">
        <v>1600</v>
      </c>
      <c r="D48" s="1">
        <v>2380</v>
      </c>
      <c r="E48" s="1" t="s">
        <v>1855</v>
      </c>
      <c r="F48" s="4">
        <v>2.86</v>
      </c>
      <c r="G48" s="62">
        <v>9429.2000000000007</v>
      </c>
      <c r="H48" s="206"/>
    </row>
    <row r="49" spans="1:8" ht="15.75" x14ac:dyDescent="0.25">
      <c r="A49" s="45" t="s">
        <v>130</v>
      </c>
      <c r="B49" s="4" t="s">
        <v>603</v>
      </c>
      <c r="C49" s="1">
        <v>1600</v>
      </c>
      <c r="D49" s="1">
        <v>1180</v>
      </c>
      <c r="E49" s="1" t="s">
        <v>1856</v>
      </c>
      <c r="F49" s="4">
        <v>1.42</v>
      </c>
      <c r="G49" s="62">
        <v>3330.274530930511</v>
      </c>
      <c r="H49" s="206"/>
    </row>
    <row r="50" spans="1:8" ht="15.75" x14ac:dyDescent="0.25">
      <c r="A50" s="45" t="s">
        <v>202</v>
      </c>
      <c r="B50" s="4" t="s">
        <v>603</v>
      </c>
      <c r="C50" s="1">
        <v>1600</v>
      </c>
      <c r="D50" s="1">
        <v>1180</v>
      </c>
      <c r="E50" s="1" t="s">
        <v>1852</v>
      </c>
      <c r="F50" s="4">
        <v>1.42</v>
      </c>
      <c r="G50" s="62">
        <v>3625.1725869381939</v>
      </c>
      <c r="H50" s="206"/>
    </row>
    <row r="51" spans="1:8" ht="15.75" x14ac:dyDescent="0.25">
      <c r="A51" s="45" t="s">
        <v>203</v>
      </c>
      <c r="B51" s="4" t="s">
        <v>603</v>
      </c>
      <c r="C51" s="1">
        <v>1600</v>
      </c>
      <c r="D51" s="1">
        <v>1180</v>
      </c>
      <c r="E51" s="1" t="s">
        <v>1853</v>
      </c>
      <c r="F51" s="4">
        <v>1.42</v>
      </c>
      <c r="G51" s="62">
        <v>3974.2120829160376</v>
      </c>
      <c r="H51" s="206"/>
    </row>
    <row r="52" spans="1:8" ht="15.75" x14ac:dyDescent="0.25">
      <c r="A52" s="45" t="s">
        <v>204</v>
      </c>
      <c r="B52" s="4" t="s">
        <v>603</v>
      </c>
      <c r="C52" s="1">
        <v>1600</v>
      </c>
      <c r="D52" s="1">
        <v>1180</v>
      </c>
      <c r="E52" s="1" t="s">
        <v>1855</v>
      </c>
      <c r="F52" s="4">
        <v>1.42</v>
      </c>
      <c r="G52" s="62">
        <v>4522.1000000000004</v>
      </c>
      <c r="H52" s="206"/>
    </row>
    <row r="53" spans="1:8" ht="15.75" x14ac:dyDescent="0.25">
      <c r="A53" s="45" t="s">
        <v>131</v>
      </c>
      <c r="B53" s="4" t="s">
        <v>603</v>
      </c>
      <c r="C53" s="1">
        <v>1600</v>
      </c>
      <c r="D53" s="1">
        <v>780</v>
      </c>
      <c r="E53" s="1" t="s">
        <v>1856</v>
      </c>
      <c r="F53" s="4">
        <v>0.94</v>
      </c>
      <c r="G53" s="62">
        <v>2116.12394096138</v>
      </c>
      <c r="H53" s="206"/>
    </row>
    <row r="54" spans="1:8" ht="15.75" x14ac:dyDescent="0.25">
      <c r="A54" s="45" t="s">
        <v>205</v>
      </c>
      <c r="B54" s="4" t="s">
        <v>603</v>
      </c>
      <c r="C54" s="1">
        <v>1600</v>
      </c>
      <c r="D54" s="1">
        <v>780</v>
      </c>
      <c r="E54" s="1" t="s">
        <v>1852</v>
      </c>
      <c r="F54" s="4">
        <v>0.94</v>
      </c>
      <c r="G54" s="62">
        <v>2323.4741365917812</v>
      </c>
      <c r="H54" s="206"/>
    </row>
    <row r="55" spans="1:8" ht="15.75" x14ac:dyDescent="0.25">
      <c r="A55" s="45" t="s">
        <v>206</v>
      </c>
      <c r="B55" s="4" t="s">
        <v>603</v>
      </c>
      <c r="C55" s="1">
        <v>1600</v>
      </c>
      <c r="D55" s="1">
        <v>780</v>
      </c>
      <c r="E55" s="1" t="s">
        <v>1853</v>
      </c>
      <c r="F55" s="4">
        <v>0.94</v>
      </c>
      <c r="G55" s="62">
        <v>2574.5982624108251</v>
      </c>
      <c r="H55" s="206"/>
    </row>
    <row r="56" spans="1:8" ht="15.75" x14ac:dyDescent="0.25">
      <c r="A56" s="45" t="s">
        <v>207</v>
      </c>
      <c r="B56" s="4" t="s">
        <v>603</v>
      </c>
      <c r="C56" s="1">
        <v>1600</v>
      </c>
      <c r="D56" s="1">
        <v>780</v>
      </c>
      <c r="E56" s="1" t="s">
        <v>1855</v>
      </c>
      <c r="F56" s="4">
        <v>0.94</v>
      </c>
      <c r="G56" s="62">
        <v>4411.9513848024417</v>
      </c>
      <c r="H56" s="206"/>
    </row>
    <row r="57" spans="1:8" ht="15.75" x14ac:dyDescent="0.25">
      <c r="A57" s="45" t="s">
        <v>132</v>
      </c>
      <c r="B57" s="4" t="s">
        <v>603</v>
      </c>
      <c r="C57" s="1">
        <v>1400</v>
      </c>
      <c r="D57" s="1">
        <v>2380</v>
      </c>
      <c r="E57" s="1" t="s">
        <v>1856</v>
      </c>
      <c r="F57" s="4">
        <v>2.5</v>
      </c>
      <c r="G57" s="62">
        <v>6061.5373855954176</v>
      </c>
      <c r="H57" s="206"/>
    </row>
    <row r="58" spans="1:8" ht="15.75" x14ac:dyDescent="0.25">
      <c r="A58" s="45" t="s">
        <v>208</v>
      </c>
      <c r="B58" s="4" t="s">
        <v>603</v>
      </c>
      <c r="C58" s="1">
        <v>1400</v>
      </c>
      <c r="D58" s="1">
        <v>2380</v>
      </c>
      <c r="E58" s="1" t="s">
        <v>1852</v>
      </c>
      <c r="F58" s="4">
        <v>2.5</v>
      </c>
      <c r="G58" s="62">
        <v>6408.2729905107008</v>
      </c>
      <c r="H58" s="206"/>
    </row>
    <row r="59" spans="1:8" ht="15.75" x14ac:dyDescent="0.25">
      <c r="A59" s="45" t="s">
        <v>209</v>
      </c>
      <c r="B59" s="4" t="s">
        <v>603</v>
      </c>
      <c r="C59" s="1">
        <v>1400</v>
      </c>
      <c r="D59" s="1">
        <v>2380</v>
      </c>
      <c r="E59" s="1" t="s">
        <v>1853</v>
      </c>
      <c r="F59" s="4">
        <v>2.5</v>
      </c>
      <c r="G59" s="62">
        <v>6787.2630703018222</v>
      </c>
      <c r="H59" s="206"/>
    </row>
    <row r="60" spans="1:8" ht="15.75" x14ac:dyDescent="0.25">
      <c r="A60" s="45" t="s">
        <v>210</v>
      </c>
      <c r="B60" s="4" t="s">
        <v>603</v>
      </c>
      <c r="C60" s="1">
        <v>1400</v>
      </c>
      <c r="D60" s="1">
        <v>2380</v>
      </c>
      <c r="E60" s="1" t="s">
        <v>1853</v>
      </c>
      <c r="F60" s="4">
        <v>2.5</v>
      </c>
      <c r="G60" s="62">
        <v>7367.8436180669487</v>
      </c>
      <c r="H60" s="206"/>
    </row>
    <row r="61" spans="1:8" ht="15.75" x14ac:dyDescent="0.25">
      <c r="A61" s="45" t="s">
        <v>133</v>
      </c>
      <c r="B61" s="4" t="s">
        <v>603</v>
      </c>
      <c r="C61" s="1">
        <v>1400</v>
      </c>
      <c r="D61" s="1">
        <v>1180</v>
      </c>
      <c r="E61" s="1" t="s">
        <v>1856</v>
      </c>
      <c r="F61" s="4">
        <v>1.24</v>
      </c>
      <c r="G61" s="62">
        <v>2892.5352290441074</v>
      </c>
      <c r="H61" s="206"/>
    </row>
    <row r="62" spans="1:8" ht="15.75" x14ac:dyDescent="0.25">
      <c r="A62" s="45" t="s">
        <v>211</v>
      </c>
      <c r="B62" s="4" t="s">
        <v>603</v>
      </c>
      <c r="C62" s="1">
        <v>1400</v>
      </c>
      <c r="D62" s="1">
        <v>1180</v>
      </c>
      <c r="E62" s="1" t="s">
        <v>1852</v>
      </c>
      <c r="F62" s="4">
        <v>1.24</v>
      </c>
      <c r="G62" s="62">
        <v>3053.8076034233086</v>
      </c>
      <c r="H62" s="206"/>
    </row>
    <row r="63" spans="1:8" ht="15.75" x14ac:dyDescent="0.25">
      <c r="A63" s="45" t="s">
        <v>212</v>
      </c>
      <c r="B63" s="4" t="s">
        <v>603</v>
      </c>
      <c r="C63" s="1">
        <v>1400</v>
      </c>
      <c r="D63" s="1">
        <v>1180</v>
      </c>
      <c r="E63" s="1" t="s">
        <v>1853</v>
      </c>
      <c r="F63" s="4">
        <v>1.24</v>
      </c>
      <c r="G63" s="62">
        <v>3263.4616901162703</v>
      </c>
      <c r="H63" s="206"/>
    </row>
    <row r="64" spans="1:8" ht="15.75" x14ac:dyDescent="0.25">
      <c r="A64" s="45" t="s">
        <v>213</v>
      </c>
      <c r="B64" s="4" t="s">
        <v>603</v>
      </c>
      <c r="C64" s="1">
        <v>1400</v>
      </c>
      <c r="D64" s="1">
        <v>1180</v>
      </c>
      <c r="E64" s="1" t="s">
        <v>1853</v>
      </c>
      <c r="F64" s="4">
        <v>1.24</v>
      </c>
      <c r="G64" s="62">
        <v>3554.9039095301132</v>
      </c>
      <c r="H64" s="206"/>
    </row>
    <row r="65" spans="1:8" ht="15.75" x14ac:dyDescent="0.25">
      <c r="A65" s="45" t="s">
        <v>134</v>
      </c>
      <c r="B65" s="4" t="s">
        <v>603</v>
      </c>
      <c r="C65" s="1">
        <v>1400</v>
      </c>
      <c r="D65" s="1">
        <v>780</v>
      </c>
      <c r="E65" s="1" t="s">
        <v>1856</v>
      </c>
      <c r="F65" s="4">
        <v>0.82</v>
      </c>
      <c r="G65" s="62">
        <v>2116.12394096138</v>
      </c>
      <c r="H65" s="206"/>
    </row>
    <row r="66" spans="1:8" ht="15.75" x14ac:dyDescent="0.25">
      <c r="A66" s="45" t="s">
        <v>214</v>
      </c>
      <c r="B66" s="4" t="s">
        <v>603</v>
      </c>
      <c r="C66" s="1">
        <v>1400</v>
      </c>
      <c r="D66" s="1">
        <v>780</v>
      </c>
      <c r="E66" s="1" t="s">
        <v>1852</v>
      </c>
      <c r="F66" s="4">
        <v>0.82</v>
      </c>
      <c r="G66" s="62">
        <v>2323.4741365917812</v>
      </c>
      <c r="H66" s="206"/>
    </row>
    <row r="67" spans="1:8" ht="15.75" x14ac:dyDescent="0.25">
      <c r="A67" s="45" t="s">
        <v>215</v>
      </c>
      <c r="B67" s="4" t="s">
        <v>603</v>
      </c>
      <c r="C67" s="1">
        <v>1400</v>
      </c>
      <c r="D67" s="1">
        <v>780</v>
      </c>
      <c r="E67" s="1" t="s">
        <v>1853</v>
      </c>
      <c r="F67" s="4">
        <v>0.82</v>
      </c>
      <c r="G67" s="62">
        <v>2574.5982624108251</v>
      </c>
      <c r="H67" s="206"/>
    </row>
    <row r="68" spans="1:8" ht="15.75" x14ac:dyDescent="0.25">
      <c r="A68" s="45" t="s">
        <v>216</v>
      </c>
      <c r="B68" s="4" t="s">
        <v>603</v>
      </c>
      <c r="C68" s="1">
        <v>1400</v>
      </c>
      <c r="D68" s="1">
        <v>780</v>
      </c>
      <c r="E68" s="1" t="s">
        <v>1853</v>
      </c>
      <c r="F68" s="4">
        <v>0.82</v>
      </c>
      <c r="G68" s="62">
        <v>2819.9626605734666</v>
      </c>
      <c r="H68" s="206"/>
    </row>
    <row r="69" spans="1:8" ht="15.75" x14ac:dyDescent="0.25">
      <c r="A69" s="45" t="s">
        <v>1857</v>
      </c>
      <c r="B69" s="4" t="s">
        <v>603</v>
      </c>
      <c r="C69" s="1">
        <v>1200</v>
      </c>
      <c r="D69" s="1">
        <v>1280</v>
      </c>
      <c r="E69" s="1" t="s">
        <v>1856</v>
      </c>
      <c r="F69" s="4">
        <v>2.14</v>
      </c>
      <c r="G69" s="62">
        <v>5411.8401059534899</v>
      </c>
      <c r="H69" s="206"/>
    </row>
    <row r="70" spans="1:8" ht="15.75" x14ac:dyDescent="0.25">
      <c r="A70" s="45" t="s">
        <v>1858</v>
      </c>
      <c r="B70" s="4" t="s">
        <v>603</v>
      </c>
      <c r="C70" s="1">
        <v>1200</v>
      </c>
      <c r="D70" s="1">
        <v>1280</v>
      </c>
      <c r="E70" s="1" t="s">
        <v>1856</v>
      </c>
      <c r="F70" s="4">
        <v>2.14</v>
      </c>
      <c r="G70" s="62">
        <v>5668.723959428934</v>
      </c>
      <c r="H70" s="206"/>
    </row>
    <row r="71" spans="1:8" ht="15.75" x14ac:dyDescent="0.25">
      <c r="A71" s="45" t="s">
        <v>1859</v>
      </c>
      <c r="B71" s="4" t="s">
        <v>603</v>
      </c>
      <c r="C71" s="1">
        <v>1200</v>
      </c>
      <c r="D71" s="1">
        <v>1280</v>
      </c>
      <c r="E71" s="1" t="s">
        <v>1852</v>
      </c>
      <c r="F71" s="4">
        <v>2.14</v>
      </c>
      <c r="G71" s="62">
        <v>5902.5689022787747</v>
      </c>
      <c r="H71" s="206"/>
    </row>
    <row r="72" spans="1:8" ht="15.75" x14ac:dyDescent="0.25">
      <c r="A72" s="45" t="s">
        <v>1860</v>
      </c>
      <c r="B72" s="4" t="s">
        <v>603</v>
      </c>
      <c r="C72" s="1">
        <v>1200</v>
      </c>
      <c r="D72" s="1">
        <v>1280</v>
      </c>
      <c r="E72" s="1" t="s">
        <v>1852</v>
      </c>
      <c r="F72" s="4">
        <v>2.14</v>
      </c>
      <c r="G72" s="62">
        <v>6117.9827166281384</v>
      </c>
      <c r="H72" s="206"/>
    </row>
    <row r="73" spans="1:8" ht="15.75" x14ac:dyDescent="0.25">
      <c r="A73" s="45" t="s">
        <v>1861</v>
      </c>
      <c r="B73" s="4" t="s">
        <v>603</v>
      </c>
      <c r="C73" s="1">
        <v>1200</v>
      </c>
      <c r="D73" s="1">
        <v>1180</v>
      </c>
      <c r="E73" s="1" t="s">
        <v>1856</v>
      </c>
      <c r="F73" s="4">
        <v>1.06</v>
      </c>
      <c r="G73" s="62">
        <v>2579.2060445359443</v>
      </c>
      <c r="H73" s="206"/>
    </row>
    <row r="74" spans="1:8" ht="15.75" x14ac:dyDescent="0.25">
      <c r="A74" s="45" t="s">
        <v>1862</v>
      </c>
      <c r="B74" s="4" t="s">
        <v>603</v>
      </c>
      <c r="C74" s="1">
        <v>1200</v>
      </c>
      <c r="D74" s="1">
        <v>1180</v>
      </c>
      <c r="E74" s="1" t="s">
        <v>1856</v>
      </c>
      <c r="F74" s="4">
        <v>1.06</v>
      </c>
      <c r="G74" s="62">
        <v>2707.0719985080259</v>
      </c>
      <c r="H74" s="206"/>
    </row>
    <row r="75" spans="1:8" ht="15.75" x14ac:dyDescent="0.25">
      <c r="A75" s="45" t="s">
        <v>1863</v>
      </c>
      <c r="B75" s="4" t="s">
        <v>603</v>
      </c>
      <c r="C75" s="1">
        <v>1200</v>
      </c>
      <c r="D75" s="1">
        <v>1180</v>
      </c>
      <c r="E75" s="1" t="s">
        <v>1852</v>
      </c>
      <c r="F75" s="4">
        <v>1.06</v>
      </c>
      <c r="G75" s="62">
        <v>2787.7081856976265</v>
      </c>
      <c r="H75" s="206"/>
    </row>
    <row r="76" spans="1:8" ht="15.75" x14ac:dyDescent="0.25">
      <c r="A76" s="45" t="s">
        <v>1864</v>
      </c>
      <c r="B76" s="4" t="s">
        <v>603</v>
      </c>
      <c r="C76" s="1">
        <v>1200</v>
      </c>
      <c r="D76" s="1">
        <v>1180</v>
      </c>
      <c r="E76" s="1" t="s">
        <v>1852</v>
      </c>
      <c r="F76" s="4">
        <v>1.06</v>
      </c>
      <c r="G76" s="62">
        <v>2931.7013771076276</v>
      </c>
      <c r="H76" s="206"/>
    </row>
    <row r="77" spans="1:8" ht="15.75" x14ac:dyDescent="0.25">
      <c r="A77" s="45" t="s">
        <v>1865</v>
      </c>
      <c r="B77" s="4" t="s">
        <v>603</v>
      </c>
      <c r="C77" s="1">
        <v>1200</v>
      </c>
      <c r="D77" s="1">
        <v>780</v>
      </c>
      <c r="E77" s="1" t="s">
        <v>1856</v>
      </c>
      <c r="F77" s="4">
        <v>0.7</v>
      </c>
      <c r="G77" s="62">
        <v>1640.3704365427354</v>
      </c>
      <c r="H77" s="206"/>
    </row>
    <row r="78" spans="1:8" ht="15.75" x14ac:dyDescent="0.25">
      <c r="A78" s="45" t="s">
        <v>1866</v>
      </c>
      <c r="B78" s="4" t="s">
        <v>603</v>
      </c>
      <c r="C78" s="1">
        <v>1200</v>
      </c>
      <c r="D78" s="1">
        <v>780</v>
      </c>
      <c r="E78" s="1" t="s">
        <v>1856</v>
      </c>
      <c r="F78" s="4">
        <v>0.7</v>
      </c>
      <c r="G78" s="62">
        <v>1722.1585692636161</v>
      </c>
      <c r="H78" s="206"/>
    </row>
    <row r="79" spans="1:8" ht="15.75" x14ac:dyDescent="0.25">
      <c r="A79" s="45" t="s">
        <v>1867</v>
      </c>
      <c r="B79" s="4" t="s">
        <v>603</v>
      </c>
      <c r="C79" s="1">
        <v>1200</v>
      </c>
      <c r="D79" s="1">
        <v>780</v>
      </c>
      <c r="E79" s="1" t="s">
        <v>1852</v>
      </c>
      <c r="F79" s="4">
        <v>0.7</v>
      </c>
      <c r="G79" s="62">
        <v>1788.9714100778567</v>
      </c>
      <c r="H79" s="206"/>
    </row>
    <row r="80" spans="1:8" ht="15.75" x14ac:dyDescent="0.25">
      <c r="A80" s="45" t="s">
        <v>1868</v>
      </c>
      <c r="B80" s="4" t="s">
        <v>603</v>
      </c>
      <c r="C80" s="1">
        <v>1200</v>
      </c>
      <c r="D80" s="1">
        <v>780</v>
      </c>
      <c r="E80" s="1" t="s">
        <v>1852</v>
      </c>
      <c r="F80" s="4">
        <v>0.7</v>
      </c>
      <c r="G80" s="62">
        <v>1875.3673249238575</v>
      </c>
      <c r="H80" s="206"/>
    </row>
    <row r="81" spans="1:8" ht="15.75" x14ac:dyDescent="0.25">
      <c r="A81" s="45" t="s">
        <v>1869</v>
      </c>
      <c r="B81" s="4" t="s">
        <v>603</v>
      </c>
      <c r="C81" s="1">
        <v>1000</v>
      </c>
      <c r="D81" s="1">
        <v>2380</v>
      </c>
      <c r="E81" s="1" t="s">
        <v>1856</v>
      </c>
      <c r="F81" s="4">
        <v>1.79</v>
      </c>
      <c r="G81" s="62">
        <v>4478.7642256166828</v>
      </c>
      <c r="H81" s="206"/>
    </row>
    <row r="82" spans="1:8" ht="15.75" x14ac:dyDescent="0.25">
      <c r="A82" s="45" t="s">
        <v>1870</v>
      </c>
      <c r="B82" s="4" t="s">
        <v>603</v>
      </c>
      <c r="C82" s="1">
        <v>1000</v>
      </c>
      <c r="D82" s="1">
        <v>2380</v>
      </c>
      <c r="E82" s="1" t="s">
        <v>1856</v>
      </c>
      <c r="F82" s="4">
        <v>1.79</v>
      </c>
      <c r="G82" s="62">
        <v>4576.679595775483</v>
      </c>
      <c r="H82" s="206"/>
    </row>
    <row r="83" spans="1:8" ht="15.75" x14ac:dyDescent="0.25">
      <c r="A83" s="45" t="s">
        <v>1871</v>
      </c>
      <c r="B83" s="4" t="s">
        <v>603</v>
      </c>
      <c r="C83" s="1">
        <v>1000</v>
      </c>
      <c r="D83" s="1">
        <v>2380</v>
      </c>
      <c r="E83" s="1" t="s">
        <v>1852</v>
      </c>
      <c r="F83" s="4">
        <v>1.79</v>
      </c>
      <c r="G83" s="62">
        <v>4694.1780399660447</v>
      </c>
      <c r="H83" s="206"/>
    </row>
    <row r="84" spans="1:8" ht="15.75" x14ac:dyDescent="0.25">
      <c r="A84" s="45" t="s">
        <v>1872</v>
      </c>
      <c r="B84" s="4" t="s">
        <v>603</v>
      </c>
      <c r="C84" s="1">
        <v>1000</v>
      </c>
      <c r="D84" s="1">
        <v>2380</v>
      </c>
      <c r="E84" s="1" t="s">
        <v>1852</v>
      </c>
      <c r="F84" s="4">
        <v>1.79</v>
      </c>
      <c r="G84" s="62">
        <v>4803.6128654376453</v>
      </c>
      <c r="H84" s="206"/>
    </row>
    <row r="85" spans="1:8" ht="15.75" x14ac:dyDescent="0.25">
      <c r="A85" s="45" t="s">
        <v>1873</v>
      </c>
      <c r="B85" s="4" t="s">
        <v>603</v>
      </c>
      <c r="C85" s="1">
        <v>1000</v>
      </c>
      <c r="D85" s="1">
        <v>1180</v>
      </c>
      <c r="E85" s="1" t="s">
        <v>1856</v>
      </c>
      <c r="F85" s="4">
        <v>0.89</v>
      </c>
      <c r="G85" s="62">
        <v>2149.5303613685001</v>
      </c>
      <c r="H85" s="206"/>
    </row>
    <row r="86" spans="1:8" ht="15.75" x14ac:dyDescent="0.25">
      <c r="A86" s="45" t="s">
        <v>1874</v>
      </c>
      <c r="B86" s="4" t="s">
        <v>603</v>
      </c>
      <c r="C86" s="1">
        <v>1000</v>
      </c>
      <c r="D86" s="1">
        <v>1180</v>
      </c>
      <c r="E86" s="1" t="s">
        <v>1856</v>
      </c>
      <c r="F86" s="4">
        <v>0.89</v>
      </c>
      <c r="G86" s="62">
        <v>2197.9120736822606</v>
      </c>
      <c r="H86" s="206"/>
    </row>
    <row r="87" spans="1:8" ht="15.75" x14ac:dyDescent="0.25">
      <c r="A87" s="45" t="s">
        <v>1875</v>
      </c>
      <c r="B87" s="4" t="s">
        <v>603</v>
      </c>
      <c r="C87" s="1">
        <v>1000</v>
      </c>
      <c r="D87" s="1">
        <v>1180</v>
      </c>
      <c r="E87" s="1" t="s">
        <v>1852</v>
      </c>
      <c r="F87" s="4">
        <v>0.89</v>
      </c>
      <c r="G87" s="62">
        <v>2280.8521519344217</v>
      </c>
      <c r="H87" s="206"/>
    </row>
    <row r="88" spans="1:8" ht="15.75" x14ac:dyDescent="0.25">
      <c r="A88" s="45" t="s">
        <v>1876</v>
      </c>
      <c r="B88" s="4" t="s">
        <v>603</v>
      </c>
      <c r="C88" s="1">
        <v>1000</v>
      </c>
      <c r="D88" s="1">
        <v>1180</v>
      </c>
      <c r="E88" s="1" t="s">
        <v>1852</v>
      </c>
      <c r="F88" s="4">
        <v>0.89</v>
      </c>
      <c r="G88" s="62">
        <v>2310.8027357477017</v>
      </c>
      <c r="H88" s="206"/>
    </row>
    <row r="89" spans="1:8" ht="15.75" x14ac:dyDescent="0.25">
      <c r="A89" s="45" t="s">
        <v>1877</v>
      </c>
      <c r="B89" s="4" t="s">
        <v>603</v>
      </c>
      <c r="C89" s="1">
        <v>1000</v>
      </c>
      <c r="D89" s="1">
        <v>780</v>
      </c>
      <c r="E89" s="1" t="s">
        <v>1856</v>
      </c>
      <c r="F89" s="4">
        <v>0.59</v>
      </c>
      <c r="G89" s="62">
        <v>1377.7268554108928</v>
      </c>
      <c r="H89" s="206"/>
    </row>
    <row r="90" spans="1:8" ht="15.75" x14ac:dyDescent="0.25">
      <c r="A90" s="45" t="s">
        <v>1878</v>
      </c>
      <c r="B90" s="4" t="s">
        <v>603</v>
      </c>
      <c r="C90" s="1">
        <v>1000</v>
      </c>
      <c r="D90" s="1">
        <v>780</v>
      </c>
      <c r="E90" s="1" t="s">
        <v>1856</v>
      </c>
      <c r="F90" s="4">
        <v>0.59</v>
      </c>
      <c r="G90" s="62">
        <v>1409.9813302867333</v>
      </c>
      <c r="H90" s="206"/>
    </row>
    <row r="91" spans="1:8" ht="15.75" x14ac:dyDescent="0.25">
      <c r="A91" s="45" t="s">
        <v>1879</v>
      </c>
      <c r="B91" s="4" t="s">
        <v>603</v>
      </c>
      <c r="C91" s="1">
        <v>1000</v>
      </c>
      <c r="D91" s="1">
        <v>780</v>
      </c>
      <c r="E91" s="1" t="s">
        <v>1852</v>
      </c>
      <c r="F91" s="4">
        <v>0.59</v>
      </c>
      <c r="G91" s="62">
        <v>1441.0838596312933</v>
      </c>
      <c r="H91" s="206"/>
    </row>
    <row r="92" spans="1:8" ht="15.75" x14ac:dyDescent="0.25">
      <c r="A92" s="45" t="s">
        <v>1880</v>
      </c>
      <c r="B92" s="4" t="s">
        <v>603</v>
      </c>
      <c r="C92" s="1">
        <v>1000</v>
      </c>
      <c r="D92" s="1">
        <v>780</v>
      </c>
      <c r="E92" s="1" t="s">
        <v>1852</v>
      </c>
      <c r="F92" s="4">
        <v>0.59</v>
      </c>
      <c r="G92" s="62">
        <v>1483.7058442886539</v>
      </c>
      <c r="H92" s="206"/>
    </row>
    <row r="93" spans="1:8" ht="15.75" x14ac:dyDescent="0.25">
      <c r="A93" s="45" t="s">
        <v>217</v>
      </c>
      <c r="B93" s="4" t="s">
        <v>603</v>
      </c>
      <c r="C93" s="1">
        <v>800</v>
      </c>
      <c r="D93" s="1">
        <v>2380</v>
      </c>
      <c r="E93" s="1" t="s">
        <v>1856</v>
      </c>
      <c r="F93" s="4">
        <v>1.43</v>
      </c>
      <c r="G93" s="62">
        <v>3455.8365938400316</v>
      </c>
      <c r="H93" s="206"/>
    </row>
    <row r="94" spans="1:8" ht="15.75" x14ac:dyDescent="0.25">
      <c r="A94" s="45" t="s">
        <v>218</v>
      </c>
      <c r="B94" s="4" t="s">
        <v>603</v>
      </c>
      <c r="C94" s="1">
        <v>800</v>
      </c>
      <c r="D94" s="1">
        <v>2380</v>
      </c>
      <c r="E94" s="1" t="s">
        <v>1852</v>
      </c>
      <c r="F94" s="4">
        <v>1.43</v>
      </c>
      <c r="G94" s="62">
        <v>3515.7377614665934</v>
      </c>
      <c r="H94" s="206"/>
    </row>
    <row r="95" spans="1:8" ht="15.75" x14ac:dyDescent="0.25">
      <c r="A95" s="45" t="s">
        <v>219</v>
      </c>
      <c r="B95" s="4" t="s">
        <v>603</v>
      </c>
      <c r="C95" s="1">
        <v>800</v>
      </c>
      <c r="D95" s="1">
        <v>2380</v>
      </c>
      <c r="E95" s="1" t="s">
        <v>1852</v>
      </c>
      <c r="F95" s="4">
        <v>1.43</v>
      </c>
      <c r="G95" s="62">
        <v>3604.4375673751533</v>
      </c>
      <c r="H95" s="206"/>
    </row>
    <row r="96" spans="1:8" ht="15.75" x14ac:dyDescent="0.25">
      <c r="A96" s="45" t="s">
        <v>220</v>
      </c>
      <c r="B96" s="4" t="s">
        <v>603</v>
      </c>
      <c r="C96" s="1">
        <v>800</v>
      </c>
      <c r="D96" s="1">
        <v>1180</v>
      </c>
      <c r="E96" s="1" t="s">
        <v>1856</v>
      </c>
      <c r="F96" s="4">
        <v>0.71</v>
      </c>
      <c r="G96" s="62">
        <v>1684.1443667313756</v>
      </c>
      <c r="H96" s="206"/>
    </row>
    <row r="97" spans="1:8" ht="15.75" x14ac:dyDescent="0.25">
      <c r="A97" s="45" t="s">
        <v>221</v>
      </c>
      <c r="B97" s="4" t="s">
        <v>603</v>
      </c>
      <c r="C97" s="1">
        <v>800</v>
      </c>
      <c r="D97" s="1">
        <v>1180</v>
      </c>
      <c r="E97" s="1" t="s">
        <v>1852</v>
      </c>
      <c r="F97" s="4">
        <v>0.71</v>
      </c>
      <c r="G97" s="62">
        <v>1716.3988416072159</v>
      </c>
      <c r="H97" s="206"/>
    </row>
    <row r="98" spans="1:8" ht="15.75" x14ac:dyDescent="0.25">
      <c r="A98" s="45" t="s">
        <v>222</v>
      </c>
      <c r="B98" s="4" t="s">
        <v>603</v>
      </c>
      <c r="C98" s="1">
        <v>800</v>
      </c>
      <c r="D98" s="1">
        <v>1180</v>
      </c>
      <c r="E98" s="1" t="s">
        <v>1852</v>
      </c>
      <c r="F98" s="4">
        <v>0.71</v>
      </c>
      <c r="G98" s="62">
        <v>1757.8688807332967</v>
      </c>
      <c r="H98" s="206"/>
    </row>
  </sheetData>
  <mergeCells count="10">
    <mergeCell ref="G6:G7"/>
    <mergeCell ref="A5:G5"/>
    <mergeCell ref="A1:E2"/>
    <mergeCell ref="B3:G3"/>
    <mergeCell ref="B4:G4"/>
    <mergeCell ref="A6:A8"/>
    <mergeCell ref="B6:B8"/>
    <mergeCell ref="C6:D6"/>
    <mergeCell ref="E6:E8"/>
    <mergeCell ref="F6:F7"/>
  </mergeCells>
  <pageMargins left="0.23622047244094488" right="0.23622047244094488" top="0.74803149606299213" bottom="0.74803149606299213" header="0.31496062992125984" footer="0.31496062992125984"/>
  <pageSetup paperSize="9" scale="81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480"/>
  <sheetViews>
    <sheetView zoomScale="85" zoomScaleNormal="85" workbookViewId="0">
      <selection activeCell="T5" sqref="T5"/>
    </sheetView>
  </sheetViews>
  <sheetFormatPr defaultRowHeight="15" x14ac:dyDescent="0.25"/>
  <cols>
    <col min="1" max="1" width="53.28515625" style="222" customWidth="1"/>
    <col min="2" max="2" width="8.42578125" style="238" customWidth="1"/>
    <col min="3" max="3" width="12.7109375" style="238" customWidth="1"/>
    <col min="4" max="4" width="14.7109375" style="238" bestFit="1" customWidth="1"/>
    <col min="5" max="5" width="13.5703125" style="238" bestFit="1" customWidth="1"/>
    <col min="6" max="6" width="18" style="222" customWidth="1"/>
    <col min="7" max="7" width="9.140625" style="222" bestFit="1" customWidth="1"/>
    <col min="8" max="8" width="8.140625" style="222" bestFit="1" customWidth="1"/>
    <col min="9" max="9" width="21.85546875" style="237" bestFit="1" customWidth="1"/>
    <col min="10" max="10" width="18.5703125" style="222" customWidth="1"/>
    <col min="11" max="16384" width="9.140625" style="222"/>
  </cols>
  <sheetData>
    <row r="1" spans="1:10" s="219" customFormat="1" ht="17.25" customHeight="1" x14ac:dyDescent="0.3">
      <c r="A1" s="456" t="s">
        <v>1312</v>
      </c>
      <c r="B1" s="456"/>
      <c r="C1" s="456"/>
      <c r="D1" s="456"/>
      <c r="E1" s="456"/>
      <c r="F1" s="218"/>
      <c r="G1" s="218"/>
    </row>
    <row r="2" spans="1:10" s="219" customFormat="1" ht="19.5" thickBot="1" x14ac:dyDescent="0.35">
      <c r="A2" s="456"/>
      <c r="B2" s="456"/>
      <c r="C2" s="456"/>
      <c r="D2" s="456"/>
      <c r="E2" s="456"/>
      <c r="F2" s="218"/>
      <c r="G2" s="218"/>
    </row>
    <row r="3" spans="1:10" s="221" customFormat="1" ht="135.75" customHeight="1" thickBot="1" x14ac:dyDescent="0.35">
      <c r="A3" s="220"/>
      <c r="B3" s="457" t="s">
        <v>1316</v>
      </c>
      <c r="C3" s="458"/>
      <c r="D3" s="458"/>
      <c r="E3" s="458"/>
      <c r="F3" s="458"/>
      <c r="G3" s="458"/>
      <c r="H3" s="458"/>
      <c r="I3" s="459"/>
    </row>
    <row r="4" spans="1:10" ht="18.75" x14ac:dyDescent="0.3">
      <c r="A4" s="442" t="s">
        <v>593</v>
      </c>
      <c r="B4" s="450" t="s">
        <v>594</v>
      </c>
      <c r="C4" s="451" t="s">
        <v>334</v>
      </c>
      <c r="D4" s="451"/>
      <c r="E4" s="451"/>
      <c r="F4" s="450" t="s">
        <v>595</v>
      </c>
      <c r="G4" s="450" t="s">
        <v>590</v>
      </c>
      <c r="H4" s="450" t="s">
        <v>604</v>
      </c>
      <c r="I4" s="452" t="s">
        <v>597</v>
      </c>
    </row>
    <row r="5" spans="1:10" ht="18.75" x14ac:dyDescent="0.3">
      <c r="A5" s="442"/>
      <c r="B5" s="442"/>
      <c r="C5" s="255" t="s">
        <v>605</v>
      </c>
      <c r="D5" s="255" t="s">
        <v>606</v>
      </c>
      <c r="E5" s="255" t="s">
        <v>599</v>
      </c>
      <c r="F5" s="442"/>
      <c r="G5" s="442"/>
      <c r="H5" s="442"/>
      <c r="I5" s="443"/>
    </row>
    <row r="6" spans="1:10" ht="58.5" customHeight="1" x14ac:dyDescent="0.25">
      <c r="A6" s="442"/>
      <c r="B6" s="442"/>
      <c r="C6" s="224" t="s">
        <v>600</v>
      </c>
      <c r="D6" s="224" t="s">
        <v>600</v>
      </c>
      <c r="E6" s="224" t="s">
        <v>600</v>
      </c>
      <c r="F6" s="442"/>
      <c r="G6" s="224" t="s">
        <v>607</v>
      </c>
      <c r="H6" s="224" t="s">
        <v>601</v>
      </c>
      <c r="I6" s="225" t="s">
        <v>602</v>
      </c>
    </row>
    <row r="7" spans="1:10" ht="28.5" x14ac:dyDescent="0.45">
      <c r="A7" s="462" t="s">
        <v>1416</v>
      </c>
      <c r="B7" s="462"/>
      <c r="C7" s="462"/>
      <c r="D7" s="462"/>
      <c r="E7" s="462"/>
      <c r="F7" s="462"/>
      <c r="G7" s="462"/>
      <c r="H7" s="462"/>
      <c r="I7" s="463"/>
    </row>
    <row r="8" spans="1:10" ht="18.75" x14ac:dyDescent="0.3">
      <c r="A8" s="226" t="s">
        <v>608</v>
      </c>
      <c r="B8" s="227" t="s">
        <v>603</v>
      </c>
      <c r="C8" s="228">
        <v>3000</v>
      </c>
      <c r="D8" s="229">
        <v>300</v>
      </c>
      <c r="E8" s="228">
        <v>300</v>
      </c>
      <c r="F8" s="230" t="s">
        <v>609</v>
      </c>
      <c r="G8" s="231">
        <v>0.28000000000000003</v>
      </c>
      <c r="H8" s="231">
        <f>G8*2.5</f>
        <v>0.70000000000000007</v>
      </c>
      <c r="I8" s="232">
        <v>3734.64</v>
      </c>
      <c r="J8" s="237"/>
    </row>
    <row r="9" spans="1:10" ht="18.75" x14ac:dyDescent="0.3">
      <c r="A9" s="233" t="s">
        <v>610</v>
      </c>
      <c r="B9" s="228" t="s">
        <v>603</v>
      </c>
      <c r="C9" s="228">
        <v>3000</v>
      </c>
      <c r="D9" s="229">
        <v>300</v>
      </c>
      <c r="E9" s="228">
        <v>300</v>
      </c>
      <c r="F9" s="230" t="s">
        <v>609</v>
      </c>
      <c r="G9" s="231">
        <v>0.28000000000000003</v>
      </c>
      <c r="H9" s="231">
        <f t="shared" ref="H9:H76" si="0">G9*2.5</f>
        <v>0.70000000000000007</v>
      </c>
      <c r="I9" s="232">
        <v>3811.8599999999997</v>
      </c>
      <c r="J9" s="237"/>
    </row>
    <row r="10" spans="1:10" ht="18.75" x14ac:dyDescent="0.3">
      <c r="A10" s="233" t="s">
        <v>611</v>
      </c>
      <c r="B10" s="228" t="s">
        <v>603</v>
      </c>
      <c r="C10" s="228">
        <v>3000</v>
      </c>
      <c r="D10" s="229">
        <v>300</v>
      </c>
      <c r="E10" s="228">
        <v>300</v>
      </c>
      <c r="F10" s="230" t="s">
        <v>609</v>
      </c>
      <c r="G10" s="231">
        <v>0.28000000000000003</v>
      </c>
      <c r="H10" s="231">
        <f t="shared" si="0"/>
        <v>0.70000000000000007</v>
      </c>
      <c r="I10" s="232">
        <v>4066.0471799999996</v>
      </c>
      <c r="J10" s="237"/>
    </row>
    <row r="11" spans="1:10" ht="18.75" x14ac:dyDescent="0.3">
      <c r="A11" s="233" t="s">
        <v>612</v>
      </c>
      <c r="B11" s="228" t="s">
        <v>603</v>
      </c>
      <c r="C11" s="228">
        <v>4000</v>
      </c>
      <c r="D11" s="229">
        <v>300</v>
      </c>
      <c r="E11" s="228">
        <v>300</v>
      </c>
      <c r="F11" s="230" t="s">
        <v>609</v>
      </c>
      <c r="G11" s="231">
        <v>0.37</v>
      </c>
      <c r="H11" s="231">
        <f t="shared" si="0"/>
        <v>0.92500000000000004</v>
      </c>
      <c r="I11" s="232">
        <v>4789.9799999999996</v>
      </c>
      <c r="J11" s="237"/>
    </row>
    <row r="12" spans="1:10" ht="18.75" x14ac:dyDescent="0.3">
      <c r="A12" s="233" t="s">
        <v>613</v>
      </c>
      <c r="B12" s="228" t="s">
        <v>603</v>
      </c>
      <c r="C12" s="228">
        <v>4000</v>
      </c>
      <c r="D12" s="229">
        <v>300</v>
      </c>
      <c r="E12" s="228">
        <v>300</v>
      </c>
      <c r="F12" s="230" t="s">
        <v>609</v>
      </c>
      <c r="G12" s="231">
        <v>0.37</v>
      </c>
      <c r="H12" s="231">
        <f t="shared" si="0"/>
        <v>0.92500000000000004</v>
      </c>
      <c r="I12" s="232">
        <v>4979.5199999999995</v>
      </c>
      <c r="J12" s="237"/>
    </row>
    <row r="13" spans="1:10" ht="18.75" x14ac:dyDescent="0.3">
      <c r="A13" s="233" t="s">
        <v>614</v>
      </c>
      <c r="B13" s="228" t="s">
        <v>603</v>
      </c>
      <c r="C13" s="228">
        <v>4000</v>
      </c>
      <c r="D13" s="229">
        <v>300</v>
      </c>
      <c r="E13" s="228">
        <v>300</v>
      </c>
      <c r="F13" s="230" t="s">
        <v>609</v>
      </c>
      <c r="G13" s="231">
        <v>0.37</v>
      </c>
      <c r="H13" s="231">
        <f t="shared" si="0"/>
        <v>0.92500000000000004</v>
      </c>
      <c r="I13" s="232">
        <v>5249.6969849999996</v>
      </c>
      <c r="J13" s="237"/>
    </row>
    <row r="14" spans="1:10" ht="18.75" x14ac:dyDescent="0.3">
      <c r="A14" s="233" t="s">
        <v>615</v>
      </c>
      <c r="B14" s="228" t="s">
        <v>603</v>
      </c>
      <c r="C14" s="228">
        <v>5000</v>
      </c>
      <c r="D14" s="229">
        <v>300</v>
      </c>
      <c r="E14" s="228">
        <v>300</v>
      </c>
      <c r="F14" s="230" t="s">
        <v>609</v>
      </c>
      <c r="G14" s="231">
        <v>0.46</v>
      </c>
      <c r="H14" s="231">
        <f t="shared" si="0"/>
        <v>1.1500000000000001</v>
      </c>
      <c r="I14" s="232">
        <v>5838.2999999999993</v>
      </c>
      <c r="J14" s="237"/>
    </row>
    <row r="15" spans="1:10" ht="18.75" x14ac:dyDescent="0.3">
      <c r="A15" s="233" t="s">
        <v>616</v>
      </c>
      <c r="B15" s="228" t="s">
        <v>603</v>
      </c>
      <c r="C15" s="228">
        <v>5000</v>
      </c>
      <c r="D15" s="229">
        <v>300</v>
      </c>
      <c r="E15" s="228">
        <v>300</v>
      </c>
      <c r="F15" s="230" t="s">
        <v>609</v>
      </c>
      <c r="G15" s="231">
        <v>0.46</v>
      </c>
      <c r="H15" s="231">
        <f t="shared" si="0"/>
        <v>1.1500000000000001</v>
      </c>
      <c r="I15" s="232">
        <v>6019.65</v>
      </c>
      <c r="J15" s="237"/>
    </row>
    <row r="16" spans="1:10" ht="18.75" x14ac:dyDescent="0.3">
      <c r="A16" s="233" t="s">
        <v>617</v>
      </c>
      <c r="B16" s="228" t="s">
        <v>603</v>
      </c>
      <c r="C16" s="228">
        <v>5000</v>
      </c>
      <c r="D16" s="229">
        <v>300</v>
      </c>
      <c r="E16" s="228">
        <v>300</v>
      </c>
      <c r="F16" s="230" t="s">
        <v>609</v>
      </c>
      <c r="G16" s="231">
        <v>0.46</v>
      </c>
      <c r="H16" s="231">
        <f t="shared" si="0"/>
        <v>1.1500000000000001</v>
      </c>
      <c r="I16" s="232">
        <v>6197.49</v>
      </c>
      <c r="J16" s="237"/>
    </row>
    <row r="17" spans="1:10" ht="18.75" x14ac:dyDescent="0.3">
      <c r="A17" s="233" t="s">
        <v>618</v>
      </c>
      <c r="B17" s="228" t="s">
        <v>603</v>
      </c>
      <c r="C17" s="228">
        <v>5000</v>
      </c>
      <c r="D17" s="229">
        <v>300</v>
      </c>
      <c r="E17" s="228">
        <v>300</v>
      </c>
      <c r="F17" s="230" t="s">
        <v>609</v>
      </c>
      <c r="G17" s="231">
        <v>0.46</v>
      </c>
      <c r="H17" s="231">
        <f t="shared" si="0"/>
        <v>1.1500000000000001</v>
      </c>
      <c r="I17" s="232">
        <v>6395.2199999999993</v>
      </c>
      <c r="J17" s="237"/>
    </row>
    <row r="18" spans="1:10" ht="18.75" x14ac:dyDescent="0.3">
      <c r="A18" s="233" t="s">
        <v>619</v>
      </c>
      <c r="B18" s="228" t="s">
        <v>603</v>
      </c>
      <c r="C18" s="228">
        <v>5000</v>
      </c>
      <c r="D18" s="229">
        <v>300</v>
      </c>
      <c r="E18" s="228">
        <v>300</v>
      </c>
      <c r="F18" s="230" t="s">
        <v>609</v>
      </c>
      <c r="G18" s="231">
        <v>0.46</v>
      </c>
      <c r="H18" s="231">
        <f t="shared" si="0"/>
        <v>1.1500000000000001</v>
      </c>
      <c r="I18" s="232">
        <v>6612.8399999999992</v>
      </c>
      <c r="J18" s="237"/>
    </row>
    <row r="19" spans="1:10" ht="18.75" x14ac:dyDescent="0.3">
      <c r="A19" s="233" t="s">
        <v>620</v>
      </c>
      <c r="B19" s="228" t="s">
        <v>603</v>
      </c>
      <c r="C19" s="228">
        <v>5000</v>
      </c>
      <c r="D19" s="229">
        <v>300</v>
      </c>
      <c r="E19" s="228">
        <v>300</v>
      </c>
      <c r="F19" s="230" t="s">
        <v>609</v>
      </c>
      <c r="G19" s="231">
        <v>0.46</v>
      </c>
      <c r="H19" s="231">
        <f t="shared" si="0"/>
        <v>1.1500000000000001</v>
      </c>
      <c r="I19" s="232">
        <v>6766.11</v>
      </c>
      <c r="J19" s="237"/>
    </row>
    <row r="20" spans="1:10" ht="18.75" x14ac:dyDescent="0.3">
      <c r="A20" s="233" t="s">
        <v>621</v>
      </c>
      <c r="B20" s="228" t="s">
        <v>603</v>
      </c>
      <c r="C20" s="228">
        <v>6000</v>
      </c>
      <c r="D20" s="229">
        <v>300</v>
      </c>
      <c r="E20" s="228">
        <v>300</v>
      </c>
      <c r="F20" s="230" t="s">
        <v>609</v>
      </c>
      <c r="G20" s="231">
        <v>0.55000000000000004</v>
      </c>
      <c r="H20" s="231">
        <f t="shared" si="0"/>
        <v>1.375</v>
      </c>
      <c r="I20" s="232">
        <v>7003.62</v>
      </c>
      <c r="J20" s="237"/>
    </row>
    <row r="21" spans="1:10" ht="18.75" x14ac:dyDescent="0.3">
      <c r="A21" s="233" t="s">
        <v>622</v>
      </c>
      <c r="B21" s="228" t="s">
        <v>603</v>
      </c>
      <c r="C21" s="228">
        <v>6000</v>
      </c>
      <c r="D21" s="229">
        <v>300</v>
      </c>
      <c r="E21" s="228">
        <v>300</v>
      </c>
      <c r="F21" s="230" t="s">
        <v>609</v>
      </c>
      <c r="G21" s="231">
        <v>0.55000000000000004</v>
      </c>
      <c r="H21" s="231">
        <f t="shared" si="0"/>
        <v>1.375</v>
      </c>
      <c r="I21" s="232">
        <v>7200.1799999999994</v>
      </c>
      <c r="J21" s="237"/>
    </row>
    <row r="22" spans="1:10" ht="18.75" x14ac:dyDescent="0.3">
      <c r="A22" s="233" t="s">
        <v>623</v>
      </c>
      <c r="B22" s="228" t="s">
        <v>603</v>
      </c>
      <c r="C22" s="228">
        <v>6000</v>
      </c>
      <c r="D22" s="229">
        <v>300</v>
      </c>
      <c r="E22" s="228">
        <v>300</v>
      </c>
      <c r="F22" s="230" t="s">
        <v>609</v>
      </c>
      <c r="G22" s="231">
        <v>0.55000000000000004</v>
      </c>
      <c r="H22" s="231">
        <f t="shared" si="0"/>
        <v>1.375</v>
      </c>
      <c r="I22" s="232">
        <v>7547.6699999999992</v>
      </c>
      <c r="J22" s="237"/>
    </row>
    <row r="23" spans="1:10" ht="18.75" x14ac:dyDescent="0.3">
      <c r="A23" s="233" t="s">
        <v>624</v>
      </c>
      <c r="B23" s="228" t="s">
        <v>603</v>
      </c>
      <c r="C23" s="228">
        <v>6000</v>
      </c>
      <c r="D23" s="229">
        <v>300</v>
      </c>
      <c r="E23" s="228">
        <v>300</v>
      </c>
      <c r="F23" s="230" t="s">
        <v>609</v>
      </c>
      <c r="G23" s="231">
        <v>0.55000000000000004</v>
      </c>
      <c r="H23" s="231">
        <f t="shared" si="0"/>
        <v>1.375</v>
      </c>
      <c r="I23" s="232">
        <v>8036.9985150000002</v>
      </c>
      <c r="J23" s="237"/>
    </row>
    <row r="24" spans="1:10" ht="18.75" x14ac:dyDescent="0.3">
      <c r="A24" s="233" t="s">
        <v>625</v>
      </c>
      <c r="B24" s="228" t="s">
        <v>603</v>
      </c>
      <c r="C24" s="228">
        <v>6000</v>
      </c>
      <c r="D24" s="229">
        <v>300</v>
      </c>
      <c r="E24" s="228">
        <v>300</v>
      </c>
      <c r="F24" s="230" t="s">
        <v>609</v>
      </c>
      <c r="G24" s="231">
        <v>0.98</v>
      </c>
      <c r="H24" s="231">
        <f t="shared" si="0"/>
        <v>2.4500000000000002</v>
      </c>
      <c r="I24" s="232">
        <v>8418.15</v>
      </c>
      <c r="J24" s="237"/>
    </row>
    <row r="25" spans="1:10" ht="18.75" x14ac:dyDescent="0.3">
      <c r="A25" s="233" t="s">
        <v>627</v>
      </c>
      <c r="B25" s="228" t="s">
        <v>603</v>
      </c>
      <c r="C25" s="228">
        <v>6000</v>
      </c>
      <c r="D25" s="229">
        <v>300</v>
      </c>
      <c r="E25" s="228">
        <v>300</v>
      </c>
      <c r="F25" s="230" t="s">
        <v>626</v>
      </c>
      <c r="G25" s="231">
        <v>0.55000000000000004</v>
      </c>
      <c r="H25" s="231">
        <f t="shared" si="0"/>
        <v>1.375</v>
      </c>
      <c r="I25" s="232">
        <v>8528.1299999999992</v>
      </c>
      <c r="J25" s="237"/>
    </row>
    <row r="26" spans="1:10" ht="18.75" x14ac:dyDescent="0.3">
      <c r="A26" s="233" t="s">
        <v>628</v>
      </c>
      <c r="B26" s="228" t="s">
        <v>603</v>
      </c>
      <c r="C26" s="228">
        <v>7000</v>
      </c>
      <c r="D26" s="229">
        <v>300</v>
      </c>
      <c r="E26" s="228">
        <v>300</v>
      </c>
      <c r="F26" s="230" t="s">
        <v>609</v>
      </c>
      <c r="G26" s="231">
        <v>0.64</v>
      </c>
      <c r="H26" s="231">
        <f t="shared" si="0"/>
        <v>1.6</v>
      </c>
      <c r="I26" s="232">
        <v>8766.81</v>
      </c>
      <c r="J26" s="237"/>
    </row>
    <row r="27" spans="1:10" ht="18.75" x14ac:dyDescent="0.3">
      <c r="A27" s="233" t="s">
        <v>629</v>
      </c>
      <c r="B27" s="228" t="s">
        <v>603</v>
      </c>
      <c r="C27" s="228">
        <v>7000</v>
      </c>
      <c r="D27" s="229">
        <v>300</v>
      </c>
      <c r="E27" s="228">
        <v>300</v>
      </c>
      <c r="F27" s="230" t="s">
        <v>609</v>
      </c>
      <c r="G27" s="231">
        <v>0.64</v>
      </c>
      <c r="H27" s="231">
        <f t="shared" si="0"/>
        <v>1.6</v>
      </c>
      <c r="I27" s="232">
        <v>9336.5999999999985</v>
      </c>
      <c r="J27" s="237"/>
    </row>
    <row r="28" spans="1:10" ht="18.75" x14ac:dyDescent="0.3">
      <c r="A28" s="233" t="s">
        <v>630</v>
      </c>
      <c r="B28" s="228" t="s">
        <v>603</v>
      </c>
      <c r="C28" s="228">
        <v>7000</v>
      </c>
      <c r="D28" s="229">
        <v>300</v>
      </c>
      <c r="E28" s="228">
        <v>300</v>
      </c>
      <c r="F28" s="230" t="s">
        <v>609</v>
      </c>
      <c r="G28" s="231">
        <v>0.64</v>
      </c>
      <c r="H28" s="231">
        <f t="shared" si="0"/>
        <v>1.6</v>
      </c>
      <c r="I28" s="232">
        <v>9778.8599999999988</v>
      </c>
      <c r="J28" s="237"/>
    </row>
    <row r="29" spans="1:10" ht="18.75" x14ac:dyDescent="0.3">
      <c r="A29" s="233" t="s">
        <v>631</v>
      </c>
      <c r="B29" s="228" t="s">
        <v>603</v>
      </c>
      <c r="C29" s="228">
        <v>7000</v>
      </c>
      <c r="D29" s="229">
        <v>300</v>
      </c>
      <c r="E29" s="228">
        <v>300</v>
      </c>
      <c r="F29" s="230" t="s">
        <v>626</v>
      </c>
      <c r="G29" s="231">
        <v>0.64</v>
      </c>
      <c r="H29" s="231">
        <f t="shared" si="0"/>
        <v>1.6</v>
      </c>
      <c r="I29" s="232">
        <v>10359.179999999998</v>
      </c>
      <c r="J29" s="237"/>
    </row>
    <row r="30" spans="1:10" ht="18.75" x14ac:dyDescent="0.3">
      <c r="A30" s="233" t="s">
        <v>632</v>
      </c>
      <c r="B30" s="228" t="s">
        <v>603</v>
      </c>
      <c r="C30" s="228">
        <v>7000</v>
      </c>
      <c r="D30" s="229">
        <v>300</v>
      </c>
      <c r="E30" s="228">
        <v>300</v>
      </c>
      <c r="F30" s="230" t="s">
        <v>626</v>
      </c>
      <c r="G30" s="231">
        <v>0.64</v>
      </c>
      <c r="H30" s="231">
        <f t="shared" si="0"/>
        <v>1.6</v>
      </c>
      <c r="I30" s="232">
        <v>11179.349999999999</v>
      </c>
      <c r="J30" s="237"/>
    </row>
    <row r="31" spans="1:10" ht="18.75" x14ac:dyDescent="0.3">
      <c r="A31" s="233" t="s">
        <v>633</v>
      </c>
      <c r="B31" s="228" t="s">
        <v>603</v>
      </c>
      <c r="C31" s="228">
        <v>8000</v>
      </c>
      <c r="D31" s="229">
        <v>300</v>
      </c>
      <c r="E31" s="228">
        <v>300</v>
      </c>
      <c r="F31" s="230" t="s">
        <v>626</v>
      </c>
      <c r="G31" s="231">
        <v>0.73</v>
      </c>
      <c r="H31" s="231">
        <f t="shared" si="0"/>
        <v>1.825</v>
      </c>
      <c r="I31" s="232">
        <v>10477.349999999999</v>
      </c>
      <c r="J31" s="237"/>
    </row>
    <row r="32" spans="1:10" ht="18.75" x14ac:dyDescent="0.3">
      <c r="A32" s="233" t="s">
        <v>634</v>
      </c>
      <c r="B32" s="228" t="s">
        <v>603</v>
      </c>
      <c r="C32" s="228">
        <v>8000</v>
      </c>
      <c r="D32" s="229">
        <v>300</v>
      </c>
      <c r="E32" s="228">
        <v>300</v>
      </c>
      <c r="F32" s="230" t="s">
        <v>626</v>
      </c>
      <c r="G32" s="231">
        <v>0.73</v>
      </c>
      <c r="H32" s="231">
        <f t="shared" si="0"/>
        <v>1.825</v>
      </c>
      <c r="I32" s="232">
        <v>10781.55</v>
      </c>
      <c r="J32" s="237"/>
    </row>
    <row r="33" spans="1:10" ht="18.75" x14ac:dyDescent="0.3">
      <c r="A33" s="233" t="s">
        <v>635</v>
      </c>
      <c r="B33" s="228" t="s">
        <v>603</v>
      </c>
      <c r="C33" s="228">
        <v>8000</v>
      </c>
      <c r="D33" s="229">
        <v>300</v>
      </c>
      <c r="E33" s="228">
        <v>300</v>
      </c>
      <c r="F33" s="230" t="s">
        <v>626</v>
      </c>
      <c r="G33" s="231">
        <v>0.73</v>
      </c>
      <c r="H33" s="231">
        <f t="shared" si="0"/>
        <v>1.825</v>
      </c>
      <c r="I33" s="232">
        <v>11119.679999999998</v>
      </c>
      <c r="J33" s="237"/>
    </row>
    <row r="34" spans="1:10" ht="18.75" x14ac:dyDescent="0.3">
      <c r="A34" s="233" t="s">
        <v>636</v>
      </c>
      <c r="B34" s="228" t="s">
        <v>603</v>
      </c>
      <c r="C34" s="228">
        <v>8000</v>
      </c>
      <c r="D34" s="229">
        <v>300</v>
      </c>
      <c r="E34" s="228">
        <v>300</v>
      </c>
      <c r="F34" s="230" t="s">
        <v>626</v>
      </c>
      <c r="G34" s="231">
        <v>0.73</v>
      </c>
      <c r="H34" s="231">
        <f t="shared" si="0"/>
        <v>1.825</v>
      </c>
      <c r="I34" s="232">
        <v>11411.009999999998</v>
      </c>
      <c r="J34" s="237"/>
    </row>
    <row r="35" spans="1:10" ht="18.75" x14ac:dyDescent="0.3">
      <c r="A35" s="233" t="s">
        <v>637</v>
      </c>
      <c r="B35" s="228" t="s">
        <v>603</v>
      </c>
      <c r="C35" s="228">
        <v>8000</v>
      </c>
      <c r="D35" s="229">
        <v>300</v>
      </c>
      <c r="E35" s="228">
        <v>300</v>
      </c>
      <c r="F35" s="230" t="s">
        <v>626</v>
      </c>
      <c r="G35" s="231">
        <v>0.73</v>
      </c>
      <c r="H35" s="231">
        <f t="shared" si="0"/>
        <v>1.825</v>
      </c>
      <c r="I35" s="232">
        <v>12548.25</v>
      </c>
      <c r="J35" s="237"/>
    </row>
    <row r="36" spans="1:10" ht="18.75" x14ac:dyDescent="0.3">
      <c r="A36" s="233" t="s">
        <v>638</v>
      </c>
      <c r="B36" s="228" t="s">
        <v>603</v>
      </c>
      <c r="C36" s="228">
        <v>8000</v>
      </c>
      <c r="D36" s="229">
        <v>300</v>
      </c>
      <c r="E36" s="228">
        <v>300</v>
      </c>
      <c r="F36" s="230" t="s">
        <v>626</v>
      </c>
      <c r="G36" s="231">
        <v>0.73</v>
      </c>
      <c r="H36" s="231">
        <f t="shared" si="0"/>
        <v>1.825</v>
      </c>
      <c r="I36" s="232">
        <v>14244.75</v>
      </c>
      <c r="J36" s="237"/>
    </row>
    <row r="37" spans="1:10" ht="18.75" x14ac:dyDescent="0.3">
      <c r="A37" s="233" t="s">
        <v>639</v>
      </c>
      <c r="B37" s="228" t="s">
        <v>603</v>
      </c>
      <c r="C37" s="228">
        <v>8000</v>
      </c>
      <c r="D37" s="229">
        <v>300</v>
      </c>
      <c r="E37" s="228">
        <v>300</v>
      </c>
      <c r="F37" s="230" t="s">
        <v>640</v>
      </c>
      <c r="G37" s="231">
        <v>0.73</v>
      </c>
      <c r="H37" s="231">
        <f t="shared" si="0"/>
        <v>1.825</v>
      </c>
      <c r="I37" s="232">
        <v>17142.84</v>
      </c>
      <c r="J37" s="237"/>
    </row>
    <row r="38" spans="1:10" ht="18.75" x14ac:dyDescent="0.3">
      <c r="A38" s="233" t="s">
        <v>641</v>
      </c>
      <c r="B38" s="228" t="s">
        <v>603</v>
      </c>
      <c r="C38" s="228">
        <v>9000</v>
      </c>
      <c r="D38" s="229">
        <v>300</v>
      </c>
      <c r="E38" s="228">
        <v>300</v>
      </c>
      <c r="F38" s="230" t="s">
        <v>626</v>
      </c>
      <c r="G38" s="231">
        <v>0.82</v>
      </c>
      <c r="H38" s="231">
        <f t="shared" si="0"/>
        <v>2.0499999999999998</v>
      </c>
      <c r="I38" s="232">
        <v>10824.84</v>
      </c>
      <c r="J38" s="237"/>
    </row>
    <row r="39" spans="1:10" ht="18.75" x14ac:dyDescent="0.3">
      <c r="A39" s="233" t="s">
        <v>642</v>
      </c>
      <c r="B39" s="228" t="s">
        <v>603</v>
      </c>
      <c r="C39" s="228">
        <v>9000</v>
      </c>
      <c r="D39" s="229">
        <v>300</v>
      </c>
      <c r="E39" s="228">
        <v>300</v>
      </c>
      <c r="F39" s="230" t="s">
        <v>626</v>
      </c>
      <c r="G39" s="231">
        <v>0.82</v>
      </c>
      <c r="H39" s="231">
        <f t="shared" si="0"/>
        <v>2.0499999999999998</v>
      </c>
      <c r="I39" s="232">
        <v>11555.52606</v>
      </c>
      <c r="J39" s="237"/>
    </row>
    <row r="40" spans="1:10" ht="18.75" x14ac:dyDescent="0.3">
      <c r="A40" s="233" t="s">
        <v>643</v>
      </c>
      <c r="B40" s="228" t="s">
        <v>603</v>
      </c>
      <c r="C40" s="228">
        <v>9000</v>
      </c>
      <c r="D40" s="229">
        <v>300</v>
      </c>
      <c r="E40" s="228">
        <v>300</v>
      </c>
      <c r="F40" s="230" t="s">
        <v>626</v>
      </c>
      <c r="G40" s="231">
        <v>0.82</v>
      </c>
      <c r="H40" s="231">
        <f t="shared" si="0"/>
        <v>2.0499999999999998</v>
      </c>
      <c r="I40" s="232">
        <v>12578.67</v>
      </c>
      <c r="J40" s="237"/>
    </row>
    <row r="41" spans="1:10" ht="18.75" x14ac:dyDescent="0.3">
      <c r="A41" s="233" t="s">
        <v>644</v>
      </c>
      <c r="B41" s="228" t="s">
        <v>603</v>
      </c>
      <c r="C41" s="228">
        <v>9000</v>
      </c>
      <c r="D41" s="229">
        <v>300</v>
      </c>
      <c r="E41" s="228">
        <v>300</v>
      </c>
      <c r="F41" s="230" t="s">
        <v>626</v>
      </c>
      <c r="G41" s="231">
        <v>0.82</v>
      </c>
      <c r="H41" s="231">
        <f t="shared" si="0"/>
        <v>2.0499999999999998</v>
      </c>
      <c r="I41" s="232">
        <v>14186.25</v>
      </c>
      <c r="J41" s="237"/>
    </row>
    <row r="42" spans="1:10" ht="18.75" x14ac:dyDescent="0.3">
      <c r="A42" s="233" t="s">
        <v>645</v>
      </c>
      <c r="B42" s="228" t="s">
        <v>603</v>
      </c>
      <c r="C42" s="228">
        <v>9000</v>
      </c>
      <c r="D42" s="229">
        <v>300</v>
      </c>
      <c r="E42" s="228">
        <v>300</v>
      </c>
      <c r="F42" s="230" t="s">
        <v>626</v>
      </c>
      <c r="G42" s="231">
        <v>0.82</v>
      </c>
      <c r="H42" s="231">
        <f t="shared" si="0"/>
        <v>2.0499999999999998</v>
      </c>
      <c r="I42" s="232">
        <v>15862.859999999999</v>
      </c>
      <c r="J42" s="237"/>
    </row>
    <row r="43" spans="1:10" ht="18.75" x14ac:dyDescent="0.3">
      <c r="A43" s="233" t="s">
        <v>646</v>
      </c>
      <c r="B43" s="228" t="s">
        <v>603</v>
      </c>
      <c r="C43" s="228">
        <v>9000</v>
      </c>
      <c r="D43" s="229">
        <v>300</v>
      </c>
      <c r="E43" s="228">
        <v>300</v>
      </c>
      <c r="F43" s="230" t="s">
        <v>640</v>
      </c>
      <c r="G43" s="231">
        <v>0.82</v>
      </c>
      <c r="H43" s="231">
        <f t="shared" si="0"/>
        <v>2.0499999999999998</v>
      </c>
      <c r="I43" s="232">
        <v>18312.84</v>
      </c>
      <c r="J43" s="237"/>
    </row>
    <row r="44" spans="1:10" ht="18.75" x14ac:dyDescent="0.3">
      <c r="A44" s="233" t="s">
        <v>647</v>
      </c>
      <c r="B44" s="228" t="s">
        <v>603</v>
      </c>
      <c r="C44" s="228">
        <v>10000</v>
      </c>
      <c r="D44" s="229">
        <v>300</v>
      </c>
      <c r="E44" s="228">
        <v>300</v>
      </c>
      <c r="F44" s="230" t="s">
        <v>626</v>
      </c>
      <c r="G44" s="231">
        <v>0.91</v>
      </c>
      <c r="H44" s="231">
        <f t="shared" si="0"/>
        <v>2.2749999999999999</v>
      </c>
      <c r="I44" s="232">
        <v>12709.108619999997</v>
      </c>
      <c r="J44" s="237"/>
    </row>
    <row r="45" spans="1:10" ht="18.75" x14ac:dyDescent="0.3">
      <c r="A45" s="233" t="s">
        <v>648</v>
      </c>
      <c r="B45" s="228" t="s">
        <v>603</v>
      </c>
      <c r="C45" s="228">
        <v>10000</v>
      </c>
      <c r="D45" s="229">
        <v>300</v>
      </c>
      <c r="E45" s="228">
        <v>300</v>
      </c>
      <c r="F45" s="230" t="s">
        <v>626</v>
      </c>
      <c r="G45" s="231">
        <v>0.91</v>
      </c>
      <c r="H45" s="231">
        <f t="shared" si="0"/>
        <v>2.2749999999999999</v>
      </c>
      <c r="I45" s="232">
        <v>13706.500859999998</v>
      </c>
      <c r="J45" s="237"/>
    </row>
    <row r="46" spans="1:10" ht="18.75" x14ac:dyDescent="0.3">
      <c r="A46" s="233" t="s">
        <v>649</v>
      </c>
      <c r="B46" s="228" t="s">
        <v>603</v>
      </c>
      <c r="C46" s="228">
        <v>10000</v>
      </c>
      <c r="D46" s="229">
        <v>300</v>
      </c>
      <c r="E46" s="228">
        <v>300</v>
      </c>
      <c r="F46" s="230" t="s">
        <v>626</v>
      </c>
      <c r="G46" s="231">
        <v>0.91</v>
      </c>
      <c r="H46" s="231">
        <f t="shared" si="0"/>
        <v>2.2749999999999999</v>
      </c>
      <c r="I46" s="232">
        <v>15690.869999999999</v>
      </c>
      <c r="J46" s="237"/>
    </row>
    <row r="47" spans="1:10" ht="18.75" x14ac:dyDescent="0.3">
      <c r="A47" s="233" t="s">
        <v>650</v>
      </c>
      <c r="B47" s="228" t="s">
        <v>603</v>
      </c>
      <c r="C47" s="228">
        <v>10000</v>
      </c>
      <c r="D47" s="229">
        <v>300</v>
      </c>
      <c r="E47" s="228">
        <v>300</v>
      </c>
      <c r="F47" s="230" t="s">
        <v>626</v>
      </c>
      <c r="G47" s="231">
        <v>0.91</v>
      </c>
      <c r="H47" s="231">
        <f t="shared" si="0"/>
        <v>2.2749999999999999</v>
      </c>
      <c r="I47" s="232">
        <v>17351.099999999999</v>
      </c>
      <c r="J47" s="237"/>
    </row>
    <row r="48" spans="1:10" ht="18.75" x14ac:dyDescent="0.3">
      <c r="A48" s="233" t="s">
        <v>651</v>
      </c>
      <c r="B48" s="228" t="s">
        <v>603</v>
      </c>
      <c r="C48" s="228">
        <v>10000</v>
      </c>
      <c r="D48" s="229">
        <v>300</v>
      </c>
      <c r="E48" s="228">
        <v>300</v>
      </c>
      <c r="F48" s="230" t="s">
        <v>640</v>
      </c>
      <c r="G48" s="231">
        <v>0.91</v>
      </c>
      <c r="H48" s="231">
        <f t="shared" si="0"/>
        <v>2.2749999999999999</v>
      </c>
      <c r="I48" s="232">
        <v>20535.84</v>
      </c>
      <c r="J48" s="237"/>
    </row>
    <row r="49" spans="1:10" ht="18.75" x14ac:dyDescent="0.3">
      <c r="A49" s="233" t="s">
        <v>652</v>
      </c>
      <c r="B49" s="228" t="s">
        <v>603</v>
      </c>
      <c r="C49" s="228">
        <v>10000</v>
      </c>
      <c r="D49" s="229">
        <v>300</v>
      </c>
      <c r="E49" s="228">
        <v>300</v>
      </c>
      <c r="F49" s="230" t="s">
        <v>640</v>
      </c>
      <c r="G49" s="231">
        <v>0.91</v>
      </c>
      <c r="H49" s="231">
        <f t="shared" si="0"/>
        <v>2.2749999999999999</v>
      </c>
      <c r="I49" s="232">
        <v>22527.18</v>
      </c>
      <c r="J49" s="237"/>
    </row>
    <row r="50" spans="1:10" ht="18.75" x14ac:dyDescent="0.3">
      <c r="A50" s="233" t="s">
        <v>653</v>
      </c>
      <c r="B50" s="228" t="s">
        <v>603</v>
      </c>
      <c r="C50" s="228">
        <v>10000</v>
      </c>
      <c r="D50" s="229">
        <v>300</v>
      </c>
      <c r="E50" s="228">
        <v>300</v>
      </c>
      <c r="F50" s="230" t="s">
        <v>640</v>
      </c>
      <c r="G50" s="231">
        <v>0.91</v>
      </c>
      <c r="H50" s="231">
        <f t="shared" si="0"/>
        <v>2.2749999999999999</v>
      </c>
      <c r="I50" s="232">
        <v>26487.629999999997</v>
      </c>
      <c r="J50" s="237"/>
    </row>
    <row r="51" spans="1:10" ht="18.75" x14ac:dyDescent="0.3">
      <c r="A51" s="233" t="s">
        <v>654</v>
      </c>
      <c r="B51" s="228" t="s">
        <v>603</v>
      </c>
      <c r="C51" s="228">
        <v>11000</v>
      </c>
      <c r="D51" s="229">
        <v>300</v>
      </c>
      <c r="E51" s="228">
        <v>300</v>
      </c>
      <c r="F51" s="230" t="s">
        <v>626</v>
      </c>
      <c r="G51" s="231">
        <v>1</v>
      </c>
      <c r="H51" s="231">
        <f t="shared" si="0"/>
        <v>2.5</v>
      </c>
      <c r="I51" s="232">
        <v>15513.029999999999</v>
      </c>
      <c r="J51" s="237"/>
    </row>
    <row r="52" spans="1:10" ht="18.75" x14ac:dyDescent="0.3">
      <c r="A52" s="233" t="s">
        <v>655</v>
      </c>
      <c r="B52" s="228" t="s">
        <v>603</v>
      </c>
      <c r="C52" s="228">
        <v>11000</v>
      </c>
      <c r="D52" s="229">
        <v>300</v>
      </c>
      <c r="E52" s="228">
        <v>300</v>
      </c>
      <c r="F52" s="230" t="s">
        <v>626</v>
      </c>
      <c r="G52" s="231">
        <v>1</v>
      </c>
      <c r="H52" s="231">
        <f t="shared" si="0"/>
        <v>2.5</v>
      </c>
      <c r="I52" s="232">
        <v>17259.84</v>
      </c>
      <c r="J52" s="237"/>
    </row>
    <row r="53" spans="1:10" ht="18.75" x14ac:dyDescent="0.3">
      <c r="A53" s="233" t="s">
        <v>656</v>
      </c>
      <c r="B53" s="228" t="s">
        <v>603</v>
      </c>
      <c r="C53" s="228">
        <v>11000</v>
      </c>
      <c r="D53" s="229">
        <v>300</v>
      </c>
      <c r="E53" s="228">
        <v>300</v>
      </c>
      <c r="F53" s="230" t="s">
        <v>626</v>
      </c>
      <c r="G53" s="231">
        <v>1</v>
      </c>
      <c r="H53" s="231">
        <f t="shared" si="0"/>
        <v>2.5</v>
      </c>
      <c r="I53" s="232">
        <v>19771.829999999998</v>
      </c>
      <c r="J53" s="237"/>
    </row>
    <row r="54" spans="1:10" ht="18.75" x14ac:dyDescent="0.3">
      <c r="A54" s="233" t="s">
        <v>657</v>
      </c>
      <c r="B54" s="228" t="s">
        <v>603</v>
      </c>
      <c r="C54" s="228">
        <v>11000</v>
      </c>
      <c r="D54" s="229">
        <v>300</v>
      </c>
      <c r="E54" s="228">
        <v>300</v>
      </c>
      <c r="F54" s="230" t="s">
        <v>640</v>
      </c>
      <c r="G54" s="231">
        <v>1</v>
      </c>
      <c r="H54" s="231">
        <f t="shared" si="0"/>
        <v>2.5</v>
      </c>
      <c r="I54" s="232">
        <v>22531.859999999997</v>
      </c>
      <c r="J54" s="237"/>
    </row>
    <row r="55" spans="1:10" ht="18.75" x14ac:dyDescent="0.3">
      <c r="A55" s="233" t="s">
        <v>658</v>
      </c>
      <c r="B55" s="228" t="s">
        <v>603</v>
      </c>
      <c r="C55" s="228">
        <v>11000</v>
      </c>
      <c r="D55" s="229">
        <v>300</v>
      </c>
      <c r="E55" s="228">
        <v>300</v>
      </c>
      <c r="F55" s="230" t="s">
        <v>640</v>
      </c>
      <c r="G55" s="231">
        <v>1</v>
      </c>
      <c r="H55" s="231">
        <f t="shared" si="0"/>
        <v>2.5</v>
      </c>
      <c r="I55" s="232">
        <v>25428.78</v>
      </c>
      <c r="J55" s="237"/>
    </row>
    <row r="56" spans="1:10" ht="18.75" x14ac:dyDescent="0.3">
      <c r="A56" s="226" t="s">
        <v>659</v>
      </c>
      <c r="B56" s="228" t="s">
        <v>603</v>
      </c>
      <c r="C56" s="228">
        <v>11000</v>
      </c>
      <c r="D56" s="229">
        <v>300</v>
      </c>
      <c r="E56" s="228">
        <v>300</v>
      </c>
      <c r="F56" s="230" t="s">
        <v>640</v>
      </c>
      <c r="G56" s="231">
        <v>1</v>
      </c>
      <c r="H56" s="231">
        <f t="shared" si="0"/>
        <v>2.5</v>
      </c>
      <c r="I56" s="232">
        <v>29045.25</v>
      </c>
      <c r="J56" s="237"/>
    </row>
    <row r="57" spans="1:10" ht="18.75" x14ac:dyDescent="0.3">
      <c r="A57" s="226" t="s">
        <v>660</v>
      </c>
      <c r="B57" s="228" t="s">
        <v>603</v>
      </c>
      <c r="C57" s="228">
        <v>12000</v>
      </c>
      <c r="D57" s="229">
        <v>300</v>
      </c>
      <c r="E57" s="228">
        <v>300</v>
      </c>
      <c r="F57" s="230" t="s">
        <v>626</v>
      </c>
      <c r="G57" s="231">
        <v>1.0900000000000001</v>
      </c>
      <c r="H57" s="231">
        <f t="shared" si="0"/>
        <v>2.7250000000000001</v>
      </c>
      <c r="I57" s="232">
        <v>16674.84</v>
      </c>
      <c r="J57" s="237"/>
    </row>
    <row r="58" spans="1:10" ht="18.75" x14ac:dyDescent="0.3">
      <c r="A58" s="226" t="s">
        <v>661</v>
      </c>
      <c r="B58" s="228" t="s">
        <v>603</v>
      </c>
      <c r="C58" s="228">
        <v>12000</v>
      </c>
      <c r="D58" s="229">
        <v>300</v>
      </c>
      <c r="E58" s="228">
        <v>300</v>
      </c>
      <c r="F58" s="230" t="s">
        <v>626</v>
      </c>
      <c r="G58" s="231">
        <v>1.0900000000000001</v>
      </c>
      <c r="H58" s="231">
        <f t="shared" si="0"/>
        <v>2.7250000000000001</v>
      </c>
      <c r="I58" s="232">
        <v>18521.099999999999</v>
      </c>
      <c r="J58" s="237"/>
    </row>
    <row r="59" spans="1:10" ht="18.75" x14ac:dyDescent="0.3">
      <c r="A59" s="226" t="s">
        <v>662</v>
      </c>
      <c r="B59" s="228" t="s">
        <v>603</v>
      </c>
      <c r="C59" s="228">
        <v>12000</v>
      </c>
      <c r="D59" s="229">
        <v>300</v>
      </c>
      <c r="E59" s="228">
        <v>300</v>
      </c>
      <c r="F59" s="230" t="s">
        <v>626</v>
      </c>
      <c r="G59" s="231">
        <v>1.0900000000000001</v>
      </c>
      <c r="H59" s="231">
        <f t="shared" si="0"/>
        <v>2.7250000000000001</v>
      </c>
      <c r="I59" s="232">
        <v>21003.84</v>
      </c>
      <c r="J59" s="237"/>
    </row>
    <row r="60" spans="1:10" ht="18.75" x14ac:dyDescent="0.3">
      <c r="A60" s="226" t="s">
        <v>663</v>
      </c>
      <c r="B60" s="228" t="s">
        <v>603</v>
      </c>
      <c r="C60" s="228">
        <v>12000</v>
      </c>
      <c r="D60" s="229">
        <v>300</v>
      </c>
      <c r="E60" s="228">
        <v>300</v>
      </c>
      <c r="F60" s="230" t="s">
        <v>640</v>
      </c>
      <c r="G60" s="231">
        <v>1.0900000000000001</v>
      </c>
      <c r="H60" s="231">
        <f t="shared" si="0"/>
        <v>2.7250000000000001</v>
      </c>
      <c r="I60" s="232">
        <v>24756.03</v>
      </c>
      <c r="J60" s="237"/>
    </row>
    <row r="61" spans="1:10" ht="18.75" x14ac:dyDescent="0.3">
      <c r="A61" s="226" t="s">
        <v>664</v>
      </c>
      <c r="B61" s="228" t="s">
        <v>603</v>
      </c>
      <c r="C61" s="228">
        <v>12000</v>
      </c>
      <c r="D61" s="229">
        <v>300</v>
      </c>
      <c r="E61" s="228">
        <v>300</v>
      </c>
      <c r="F61" s="230" t="s">
        <v>640</v>
      </c>
      <c r="G61" s="231">
        <v>1.0900000000000001</v>
      </c>
      <c r="H61" s="231">
        <f t="shared" si="0"/>
        <v>2.7250000000000001</v>
      </c>
      <c r="I61" s="232">
        <v>27096.03</v>
      </c>
      <c r="J61" s="237"/>
    </row>
    <row r="62" spans="1:10" ht="18.75" x14ac:dyDescent="0.3">
      <c r="A62" s="226" t="s">
        <v>665</v>
      </c>
      <c r="B62" s="228" t="s">
        <v>603</v>
      </c>
      <c r="C62" s="228">
        <v>12000</v>
      </c>
      <c r="D62" s="229">
        <v>300</v>
      </c>
      <c r="E62" s="228">
        <v>300</v>
      </c>
      <c r="F62" s="230" t="s">
        <v>640</v>
      </c>
      <c r="G62" s="231">
        <v>1.0900000000000001</v>
      </c>
      <c r="H62" s="231">
        <f t="shared" si="0"/>
        <v>2.7250000000000001</v>
      </c>
      <c r="I62" s="232">
        <v>31832.19</v>
      </c>
      <c r="J62" s="237"/>
    </row>
    <row r="63" spans="1:10" ht="23.25" x14ac:dyDescent="0.35">
      <c r="A63" s="460" t="s">
        <v>1418</v>
      </c>
      <c r="B63" s="460"/>
      <c r="C63" s="460"/>
      <c r="D63" s="460"/>
      <c r="E63" s="460"/>
      <c r="F63" s="460"/>
      <c r="G63" s="460"/>
      <c r="H63" s="460"/>
      <c r="I63" s="461"/>
      <c r="J63" s="237"/>
    </row>
    <row r="64" spans="1:10" ht="18.75" x14ac:dyDescent="0.3">
      <c r="A64" s="442" t="s">
        <v>593</v>
      </c>
      <c r="B64" s="442" t="s">
        <v>594</v>
      </c>
      <c r="C64" s="444" t="s">
        <v>334</v>
      </c>
      <c r="D64" s="444"/>
      <c r="E64" s="444"/>
      <c r="F64" s="442" t="s">
        <v>595</v>
      </c>
      <c r="G64" s="442" t="s">
        <v>590</v>
      </c>
      <c r="H64" s="442" t="s">
        <v>604</v>
      </c>
      <c r="I64" s="443" t="s">
        <v>1851</v>
      </c>
      <c r="J64" s="237"/>
    </row>
    <row r="65" spans="1:10" ht="18.75" x14ac:dyDescent="0.3">
      <c r="A65" s="442"/>
      <c r="B65" s="442"/>
      <c r="C65" s="223" t="s">
        <v>605</v>
      </c>
      <c r="D65" s="223" t="s">
        <v>606</v>
      </c>
      <c r="E65" s="223" t="s">
        <v>599</v>
      </c>
      <c r="F65" s="442"/>
      <c r="G65" s="442"/>
      <c r="H65" s="442"/>
      <c r="I65" s="443"/>
      <c r="J65" s="237"/>
    </row>
    <row r="66" spans="1:10" ht="18.75" x14ac:dyDescent="0.25">
      <c r="A66" s="442"/>
      <c r="B66" s="442"/>
      <c r="C66" s="224" t="s">
        <v>600</v>
      </c>
      <c r="D66" s="224" t="s">
        <v>600</v>
      </c>
      <c r="E66" s="224" t="s">
        <v>600</v>
      </c>
      <c r="F66" s="442"/>
      <c r="G66" s="224" t="s">
        <v>607</v>
      </c>
      <c r="H66" s="224" t="s">
        <v>601</v>
      </c>
      <c r="I66" s="225" t="s">
        <v>602</v>
      </c>
      <c r="J66" s="237"/>
    </row>
    <row r="67" spans="1:10" ht="18.75" x14ac:dyDescent="0.3">
      <c r="A67" s="226" t="s">
        <v>666</v>
      </c>
      <c r="B67" s="228" t="s">
        <v>603</v>
      </c>
      <c r="C67" s="228">
        <v>4000</v>
      </c>
      <c r="D67" s="229">
        <v>350</v>
      </c>
      <c r="E67" s="228">
        <v>350</v>
      </c>
      <c r="F67" s="230" t="s">
        <v>626</v>
      </c>
      <c r="G67" s="231">
        <v>0.52</v>
      </c>
      <c r="H67" s="231">
        <f t="shared" si="0"/>
        <v>1.3</v>
      </c>
      <c r="I67" s="326">
        <v>6949.7999999999993</v>
      </c>
      <c r="J67" s="237"/>
    </row>
    <row r="68" spans="1:10" ht="18.75" x14ac:dyDescent="0.3">
      <c r="A68" s="226" t="s">
        <v>667</v>
      </c>
      <c r="B68" s="228" t="s">
        <v>603</v>
      </c>
      <c r="C68" s="228">
        <v>4000</v>
      </c>
      <c r="D68" s="229">
        <v>350</v>
      </c>
      <c r="E68" s="228">
        <v>350</v>
      </c>
      <c r="F68" s="230" t="s">
        <v>626</v>
      </c>
      <c r="G68" s="231">
        <v>0.52</v>
      </c>
      <c r="H68" s="231">
        <f t="shared" si="0"/>
        <v>1.3</v>
      </c>
      <c r="I68" s="326">
        <v>7317.1799999999994</v>
      </c>
      <c r="J68" s="237"/>
    </row>
    <row r="69" spans="1:10" ht="18.75" x14ac:dyDescent="0.3">
      <c r="A69" s="226" t="s">
        <v>668</v>
      </c>
      <c r="B69" s="228" t="s">
        <v>603</v>
      </c>
      <c r="C69" s="228">
        <v>4000</v>
      </c>
      <c r="D69" s="229">
        <v>350</v>
      </c>
      <c r="E69" s="228">
        <v>350</v>
      </c>
      <c r="F69" s="230" t="s">
        <v>626</v>
      </c>
      <c r="G69" s="231">
        <v>0.52</v>
      </c>
      <c r="H69" s="231">
        <f t="shared" si="0"/>
        <v>1.3</v>
      </c>
      <c r="I69" s="326">
        <v>7637.7599999999993</v>
      </c>
      <c r="J69" s="237"/>
    </row>
    <row r="70" spans="1:10" ht="18.75" x14ac:dyDescent="0.3">
      <c r="A70" s="226" t="s">
        <v>669</v>
      </c>
      <c r="B70" s="228" t="s">
        <v>603</v>
      </c>
      <c r="C70" s="228">
        <v>5000</v>
      </c>
      <c r="D70" s="229">
        <v>350</v>
      </c>
      <c r="E70" s="228">
        <v>350</v>
      </c>
      <c r="F70" s="230" t="s">
        <v>626</v>
      </c>
      <c r="G70" s="231">
        <v>0.64</v>
      </c>
      <c r="H70" s="231">
        <f t="shared" si="0"/>
        <v>1.6</v>
      </c>
      <c r="I70" s="326">
        <v>8416.98</v>
      </c>
      <c r="J70" s="237"/>
    </row>
    <row r="71" spans="1:10" ht="18.75" x14ac:dyDescent="0.3">
      <c r="A71" s="226" t="s">
        <v>670</v>
      </c>
      <c r="B71" s="228" t="s">
        <v>603</v>
      </c>
      <c r="C71" s="228">
        <v>5000</v>
      </c>
      <c r="D71" s="229">
        <v>350</v>
      </c>
      <c r="E71" s="228">
        <v>350</v>
      </c>
      <c r="F71" s="230" t="s">
        <v>626</v>
      </c>
      <c r="G71" s="231">
        <v>0.64</v>
      </c>
      <c r="H71" s="231">
        <f t="shared" si="0"/>
        <v>1.6</v>
      </c>
      <c r="I71" s="326">
        <v>8804.25</v>
      </c>
      <c r="J71" s="237"/>
    </row>
    <row r="72" spans="1:10" ht="18.75" x14ac:dyDescent="0.3">
      <c r="A72" s="226" t="s">
        <v>671</v>
      </c>
      <c r="B72" s="228" t="s">
        <v>603</v>
      </c>
      <c r="C72" s="228">
        <v>5000</v>
      </c>
      <c r="D72" s="229">
        <v>350</v>
      </c>
      <c r="E72" s="228">
        <v>350</v>
      </c>
      <c r="F72" s="230" t="s">
        <v>626</v>
      </c>
      <c r="G72" s="231">
        <v>0.64</v>
      </c>
      <c r="H72" s="231">
        <f t="shared" si="0"/>
        <v>1.6</v>
      </c>
      <c r="I72" s="326">
        <v>9171.6299999999992</v>
      </c>
      <c r="J72" s="237"/>
    </row>
    <row r="73" spans="1:10" ht="18.75" x14ac:dyDescent="0.3">
      <c r="A73" s="226" t="s">
        <v>672</v>
      </c>
      <c r="B73" s="228" t="s">
        <v>603</v>
      </c>
      <c r="C73" s="228">
        <v>6000</v>
      </c>
      <c r="D73" s="229">
        <v>350</v>
      </c>
      <c r="E73" s="228">
        <v>350</v>
      </c>
      <c r="F73" s="230" t="s">
        <v>626</v>
      </c>
      <c r="G73" s="231">
        <v>0.76</v>
      </c>
      <c r="H73" s="231">
        <f t="shared" si="0"/>
        <v>1.9</v>
      </c>
      <c r="I73" s="326">
        <v>9897.0299999999988</v>
      </c>
      <c r="J73" s="237"/>
    </row>
    <row r="74" spans="1:10" ht="18.75" x14ac:dyDescent="0.3">
      <c r="A74" s="226" t="s">
        <v>673</v>
      </c>
      <c r="B74" s="228" t="s">
        <v>603</v>
      </c>
      <c r="C74" s="228">
        <v>6000</v>
      </c>
      <c r="D74" s="229">
        <v>350</v>
      </c>
      <c r="E74" s="228">
        <v>350</v>
      </c>
      <c r="F74" s="230" t="s">
        <v>626</v>
      </c>
      <c r="G74" s="231">
        <v>0.76</v>
      </c>
      <c r="H74" s="231">
        <f t="shared" si="0"/>
        <v>1.9</v>
      </c>
      <c r="I74" s="326">
        <v>10101.779999999999</v>
      </c>
      <c r="J74" s="237"/>
    </row>
    <row r="75" spans="1:10" ht="18.75" x14ac:dyDescent="0.3">
      <c r="A75" s="226" t="s">
        <v>674</v>
      </c>
      <c r="B75" s="228" t="s">
        <v>603</v>
      </c>
      <c r="C75" s="228">
        <v>6000</v>
      </c>
      <c r="D75" s="229">
        <v>350</v>
      </c>
      <c r="E75" s="228">
        <v>350</v>
      </c>
      <c r="F75" s="230" t="s">
        <v>626</v>
      </c>
      <c r="G75" s="231">
        <v>0.76</v>
      </c>
      <c r="H75" s="231">
        <f t="shared" si="0"/>
        <v>1.9</v>
      </c>
      <c r="I75" s="326">
        <v>10430.549999999999</v>
      </c>
      <c r="J75" s="237"/>
    </row>
    <row r="76" spans="1:10" ht="18.75" x14ac:dyDescent="0.3">
      <c r="A76" s="226" t="s">
        <v>675</v>
      </c>
      <c r="B76" s="228" t="s">
        <v>603</v>
      </c>
      <c r="C76" s="228">
        <v>6000</v>
      </c>
      <c r="D76" s="229">
        <v>350</v>
      </c>
      <c r="E76" s="228">
        <v>350</v>
      </c>
      <c r="F76" s="230" t="s">
        <v>626</v>
      </c>
      <c r="G76" s="231">
        <v>0.76</v>
      </c>
      <c r="H76" s="231">
        <f t="shared" si="0"/>
        <v>1.9</v>
      </c>
      <c r="I76" s="326">
        <v>10584.99</v>
      </c>
      <c r="J76" s="237"/>
    </row>
    <row r="77" spans="1:10" ht="18.75" x14ac:dyDescent="0.3">
      <c r="A77" s="226" t="s">
        <v>676</v>
      </c>
      <c r="B77" s="228" t="s">
        <v>603</v>
      </c>
      <c r="C77" s="228">
        <v>7000</v>
      </c>
      <c r="D77" s="229">
        <v>350</v>
      </c>
      <c r="E77" s="228">
        <v>350</v>
      </c>
      <c r="F77" s="230" t="s">
        <v>626</v>
      </c>
      <c r="G77" s="231">
        <v>0.88</v>
      </c>
      <c r="H77" s="231">
        <f t="shared" ref="H77:H144" si="1">G77*2.5</f>
        <v>2.2000000000000002</v>
      </c>
      <c r="I77" s="326">
        <v>11892.45238235294</v>
      </c>
      <c r="J77" s="237"/>
    </row>
    <row r="78" spans="1:10" ht="18.75" x14ac:dyDescent="0.3">
      <c r="A78" s="226" t="s">
        <v>677</v>
      </c>
      <c r="B78" s="228" t="s">
        <v>603</v>
      </c>
      <c r="C78" s="228">
        <v>7000</v>
      </c>
      <c r="D78" s="229">
        <v>350</v>
      </c>
      <c r="E78" s="228">
        <v>350</v>
      </c>
      <c r="F78" s="230" t="s">
        <v>626</v>
      </c>
      <c r="G78" s="231">
        <v>0.88</v>
      </c>
      <c r="H78" s="231">
        <f t="shared" si="1"/>
        <v>2.2000000000000002</v>
      </c>
      <c r="I78" s="326">
        <v>12045.15</v>
      </c>
      <c r="J78" s="237"/>
    </row>
    <row r="79" spans="1:10" ht="18.75" x14ac:dyDescent="0.3">
      <c r="A79" s="226" t="s">
        <v>678</v>
      </c>
      <c r="B79" s="228" t="s">
        <v>603</v>
      </c>
      <c r="C79" s="228">
        <v>7000</v>
      </c>
      <c r="D79" s="229">
        <v>350</v>
      </c>
      <c r="E79" s="228">
        <v>350</v>
      </c>
      <c r="F79" s="230" t="s">
        <v>626</v>
      </c>
      <c r="G79" s="231">
        <v>0.88</v>
      </c>
      <c r="H79" s="231">
        <f t="shared" si="1"/>
        <v>2.2000000000000002</v>
      </c>
      <c r="I79" s="326">
        <v>12316.59</v>
      </c>
      <c r="J79" s="237"/>
    </row>
    <row r="80" spans="1:10" ht="18.75" x14ac:dyDescent="0.3">
      <c r="A80" s="226" t="s">
        <v>679</v>
      </c>
      <c r="B80" s="228" t="s">
        <v>603</v>
      </c>
      <c r="C80" s="228">
        <v>7000</v>
      </c>
      <c r="D80" s="229">
        <v>350</v>
      </c>
      <c r="E80" s="228">
        <v>350</v>
      </c>
      <c r="F80" s="230" t="s">
        <v>626</v>
      </c>
      <c r="G80" s="231">
        <v>0.88</v>
      </c>
      <c r="H80" s="231">
        <f t="shared" si="1"/>
        <v>2.2000000000000002</v>
      </c>
      <c r="I80" s="326">
        <v>12898.08</v>
      </c>
      <c r="J80" s="237"/>
    </row>
    <row r="81" spans="1:10" ht="18.75" x14ac:dyDescent="0.3">
      <c r="A81" s="226" t="s">
        <v>680</v>
      </c>
      <c r="B81" s="228" t="s">
        <v>603</v>
      </c>
      <c r="C81" s="228">
        <v>7000</v>
      </c>
      <c r="D81" s="229">
        <v>350</v>
      </c>
      <c r="E81" s="228">
        <v>350</v>
      </c>
      <c r="F81" s="230" t="s">
        <v>640</v>
      </c>
      <c r="G81" s="231">
        <v>0.88</v>
      </c>
      <c r="H81" s="231">
        <f t="shared" si="1"/>
        <v>2.2000000000000002</v>
      </c>
      <c r="I81" s="326">
        <v>14466.459838235292</v>
      </c>
      <c r="J81" s="237"/>
    </row>
    <row r="82" spans="1:10" ht="18.75" x14ac:dyDescent="0.3">
      <c r="A82" s="226" t="s">
        <v>681</v>
      </c>
      <c r="B82" s="228" t="s">
        <v>603</v>
      </c>
      <c r="C82" s="228">
        <v>7000</v>
      </c>
      <c r="D82" s="229">
        <v>350</v>
      </c>
      <c r="E82" s="228">
        <v>350</v>
      </c>
      <c r="F82" s="230" t="s">
        <v>640</v>
      </c>
      <c r="G82" s="231">
        <v>0.88</v>
      </c>
      <c r="H82" s="231">
        <f t="shared" si="1"/>
        <v>2.2000000000000002</v>
      </c>
      <c r="I82" s="326">
        <v>15933.06</v>
      </c>
      <c r="J82" s="237"/>
    </row>
    <row r="83" spans="1:10" ht="18.75" x14ac:dyDescent="0.3">
      <c r="A83" s="226" t="s">
        <v>682</v>
      </c>
      <c r="B83" s="228" t="s">
        <v>603</v>
      </c>
      <c r="C83" s="228">
        <v>8000</v>
      </c>
      <c r="D83" s="229">
        <v>350</v>
      </c>
      <c r="E83" s="228">
        <v>350</v>
      </c>
      <c r="F83" s="230" t="s">
        <v>626</v>
      </c>
      <c r="G83" s="231">
        <v>1</v>
      </c>
      <c r="H83" s="231">
        <f t="shared" si="1"/>
        <v>2.5</v>
      </c>
      <c r="I83" s="326">
        <v>13520.520573529409</v>
      </c>
      <c r="J83" s="237"/>
    </row>
    <row r="84" spans="1:10" ht="18.75" x14ac:dyDescent="0.3">
      <c r="A84" s="226" t="s">
        <v>683</v>
      </c>
      <c r="B84" s="228" t="s">
        <v>603</v>
      </c>
      <c r="C84" s="228">
        <v>8000</v>
      </c>
      <c r="D84" s="229">
        <v>350</v>
      </c>
      <c r="E84" s="228">
        <v>350</v>
      </c>
      <c r="F84" s="230" t="s">
        <v>626</v>
      </c>
      <c r="G84" s="231">
        <v>1</v>
      </c>
      <c r="H84" s="231">
        <f t="shared" si="1"/>
        <v>2.5</v>
      </c>
      <c r="I84" s="326">
        <v>13871.519999999999</v>
      </c>
      <c r="J84" s="237"/>
    </row>
    <row r="85" spans="1:10" ht="18.75" x14ac:dyDescent="0.3">
      <c r="A85" s="226" t="s">
        <v>684</v>
      </c>
      <c r="B85" s="228" t="s">
        <v>603</v>
      </c>
      <c r="C85" s="228">
        <v>8000</v>
      </c>
      <c r="D85" s="229">
        <v>350</v>
      </c>
      <c r="E85" s="228">
        <v>350</v>
      </c>
      <c r="F85" s="230" t="s">
        <v>626</v>
      </c>
      <c r="G85" s="231">
        <v>1</v>
      </c>
      <c r="H85" s="231">
        <f t="shared" si="1"/>
        <v>2.5</v>
      </c>
      <c r="I85" s="326">
        <v>14359.149617647057</v>
      </c>
      <c r="J85" s="237"/>
    </row>
    <row r="86" spans="1:10" ht="18.75" x14ac:dyDescent="0.3">
      <c r="A86" s="226" t="s">
        <v>685</v>
      </c>
      <c r="B86" s="228" t="s">
        <v>603</v>
      </c>
      <c r="C86" s="228">
        <v>8000</v>
      </c>
      <c r="D86" s="229">
        <v>350</v>
      </c>
      <c r="E86" s="228">
        <v>350</v>
      </c>
      <c r="F86" s="230" t="s">
        <v>640</v>
      </c>
      <c r="G86" s="231">
        <v>1</v>
      </c>
      <c r="H86" s="231">
        <f t="shared" si="1"/>
        <v>2.5</v>
      </c>
      <c r="I86" s="326">
        <v>16449.093661764702</v>
      </c>
      <c r="J86" s="237"/>
    </row>
    <row r="87" spans="1:10" ht="18.75" x14ac:dyDescent="0.3">
      <c r="A87" s="226" t="s">
        <v>686</v>
      </c>
      <c r="B87" s="228" t="s">
        <v>603</v>
      </c>
      <c r="C87" s="228">
        <v>8000</v>
      </c>
      <c r="D87" s="229">
        <v>350</v>
      </c>
      <c r="E87" s="228">
        <v>350</v>
      </c>
      <c r="F87" s="230" t="s">
        <v>640</v>
      </c>
      <c r="G87" s="231">
        <v>1</v>
      </c>
      <c r="H87" s="231">
        <f t="shared" si="1"/>
        <v>2.5</v>
      </c>
      <c r="I87" s="326">
        <v>18113.939999999999</v>
      </c>
      <c r="J87" s="237"/>
    </row>
    <row r="88" spans="1:10" ht="18.75" x14ac:dyDescent="0.3">
      <c r="A88" s="226" t="s">
        <v>687</v>
      </c>
      <c r="B88" s="228" t="s">
        <v>603</v>
      </c>
      <c r="C88" s="228">
        <v>8000</v>
      </c>
      <c r="D88" s="229">
        <v>350</v>
      </c>
      <c r="E88" s="228">
        <v>350</v>
      </c>
      <c r="F88" s="230" t="s">
        <v>640</v>
      </c>
      <c r="G88" s="231">
        <v>1</v>
      </c>
      <c r="H88" s="231">
        <f t="shared" si="1"/>
        <v>2.5</v>
      </c>
      <c r="I88" s="326">
        <v>19345.949999999997</v>
      </c>
      <c r="J88" s="237"/>
    </row>
    <row r="89" spans="1:10" ht="18.75" x14ac:dyDescent="0.3">
      <c r="A89" s="226" t="s">
        <v>688</v>
      </c>
      <c r="B89" s="228" t="s">
        <v>603</v>
      </c>
      <c r="C89" s="228">
        <v>9000</v>
      </c>
      <c r="D89" s="229">
        <v>350</v>
      </c>
      <c r="E89" s="228">
        <v>350</v>
      </c>
      <c r="F89" s="230" t="s">
        <v>626</v>
      </c>
      <c r="G89" s="231">
        <v>1.1200000000000001</v>
      </c>
      <c r="H89" s="231">
        <f t="shared" si="1"/>
        <v>2.8000000000000003</v>
      </c>
      <c r="I89" s="326">
        <v>15078.17426470588</v>
      </c>
      <c r="J89" s="237"/>
    </row>
    <row r="90" spans="1:10" ht="18.75" x14ac:dyDescent="0.3">
      <c r="A90" s="226" t="s">
        <v>689</v>
      </c>
      <c r="B90" s="228" t="s">
        <v>603</v>
      </c>
      <c r="C90" s="228">
        <v>9000</v>
      </c>
      <c r="D90" s="229">
        <v>350</v>
      </c>
      <c r="E90" s="228">
        <v>350</v>
      </c>
      <c r="F90" s="230" t="s">
        <v>626</v>
      </c>
      <c r="G90" s="231">
        <v>1.1200000000000001</v>
      </c>
      <c r="H90" s="231">
        <f t="shared" si="1"/>
        <v>2.8000000000000003</v>
      </c>
      <c r="I90" s="326">
        <v>15489.63</v>
      </c>
      <c r="J90" s="237"/>
    </row>
    <row r="91" spans="1:10" ht="18.75" x14ac:dyDescent="0.3">
      <c r="A91" s="226" t="s">
        <v>690</v>
      </c>
      <c r="B91" s="228" t="s">
        <v>603</v>
      </c>
      <c r="C91" s="228">
        <v>9000</v>
      </c>
      <c r="D91" s="229">
        <v>350</v>
      </c>
      <c r="E91" s="228">
        <v>350</v>
      </c>
      <c r="F91" s="230" t="s">
        <v>626</v>
      </c>
      <c r="G91" s="231">
        <v>1.1200000000000001</v>
      </c>
      <c r="H91" s="231">
        <f t="shared" si="1"/>
        <v>2.8000000000000003</v>
      </c>
      <c r="I91" s="326">
        <v>16010.85639705882</v>
      </c>
      <c r="J91" s="237"/>
    </row>
    <row r="92" spans="1:10" ht="18.75" x14ac:dyDescent="0.3">
      <c r="A92" s="226" t="s">
        <v>691</v>
      </c>
      <c r="B92" s="228" t="s">
        <v>603</v>
      </c>
      <c r="C92" s="228">
        <v>9000</v>
      </c>
      <c r="D92" s="229">
        <v>350</v>
      </c>
      <c r="E92" s="228">
        <v>350</v>
      </c>
      <c r="F92" s="230" t="s">
        <v>640</v>
      </c>
      <c r="G92" s="231">
        <v>1.1200000000000001</v>
      </c>
      <c r="H92" s="231">
        <f t="shared" si="1"/>
        <v>2.8000000000000003</v>
      </c>
      <c r="I92" s="326">
        <v>18353.490617647054</v>
      </c>
      <c r="J92" s="237"/>
    </row>
    <row r="93" spans="1:10" ht="18.75" x14ac:dyDescent="0.3">
      <c r="A93" s="226" t="s">
        <v>692</v>
      </c>
      <c r="B93" s="228" t="s">
        <v>603</v>
      </c>
      <c r="C93" s="228">
        <v>9000</v>
      </c>
      <c r="D93" s="229">
        <v>350</v>
      </c>
      <c r="E93" s="228">
        <v>350</v>
      </c>
      <c r="F93" s="230" t="s">
        <v>640</v>
      </c>
      <c r="G93" s="231">
        <v>1.1200000000000001</v>
      </c>
      <c r="H93" s="231">
        <f t="shared" si="1"/>
        <v>2.8000000000000003</v>
      </c>
      <c r="I93" s="326">
        <v>19583.989941176464</v>
      </c>
      <c r="J93" s="237"/>
    </row>
    <row r="94" spans="1:10" ht="18.75" x14ac:dyDescent="0.3">
      <c r="A94" s="226" t="s">
        <v>693</v>
      </c>
      <c r="B94" s="228" t="s">
        <v>603</v>
      </c>
      <c r="C94" s="228">
        <v>9000</v>
      </c>
      <c r="D94" s="229">
        <v>350</v>
      </c>
      <c r="E94" s="228">
        <v>350</v>
      </c>
      <c r="F94" s="230" t="s">
        <v>640</v>
      </c>
      <c r="G94" s="231">
        <v>1.1200000000000001</v>
      </c>
      <c r="H94" s="231">
        <f t="shared" si="1"/>
        <v>2.8000000000000003</v>
      </c>
      <c r="I94" s="326">
        <v>20947.733338235288</v>
      </c>
      <c r="J94" s="237"/>
    </row>
    <row r="95" spans="1:10" ht="18.75" x14ac:dyDescent="0.3">
      <c r="A95" s="226" t="s">
        <v>694</v>
      </c>
      <c r="B95" s="228" t="s">
        <v>603</v>
      </c>
      <c r="C95" s="228">
        <v>9000</v>
      </c>
      <c r="D95" s="229">
        <v>350</v>
      </c>
      <c r="E95" s="228">
        <v>350</v>
      </c>
      <c r="F95" s="230" t="s">
        <v>640</v>
      </c>
      <c r="G95" s="231">
        <v>1.1200000000000001</v>
      </c>
      <c r="H95" s="231">
        <f t="shared" si="1"/>
        <v>2.8000000000000003</v>
      </c>
      <c r="I95" s="326">
        <v>24006.059999999998</v>
      </c>
      <c r="J95" s="237"/>
    </row>
    <row r="96" spans="1:10" ht="18.75" x14ac:dyDescent="0.3">
      <c r="A96" s="226" t="s">
        <v>695</v>
      </c>
      <c r="B96" s="228" t="s">
        <v>603</v>
      </c>
      <c r="C96" s="228">
        <v>10000</v>
      </c>
      <c r="D96" s="229">
        <v>350</v>
      </c>
      <c r="E96" s="228">
        <v>350</v>
      </c>
      <c r="F96" s="230" t="s">
        <v>626</v>
      </c>
      <c r="G96" s="231">
        <v>1.24</v>
      </c>
      <c r="H96" s="231">
        <f t="shared" si="1"/>
        <v>3.1</v>
      </c>
      <c r="I96" s="326">
        <v>16698.420088235292</v>
      </c>
      <c r="J96" s="237"/>
    </row>
    <row r="97" spans="1:10" ht="18.75" x14ac:dyDescent="0.3">
      <c r="A97" s="226" t="s">
        <v>696</v>
      </c>
      <c r="B97" s="228" t="s">
        <v>603</v>
      </c>
      <c r="C97" s="228">
        <v>10000</v>
      </c>
      <c r="D97" s="229">
        <v>350</v>
      </c>
      <c r="E97" s="228">
        <v>350</v>
      </c>
      <c r="F97" s="230" t="s">
        <v>626</v>
      </c>
      <c r="G97" s="231">
        <v>1.24</v>
      </c>
      <c r="H97" s="231">
        <f t="shared" si="1"/>
        <v>3.1</v>
      </c>
      <c r="I97" s="326">
        <v>17732.977676470586</v>
      </c>
      <c r="J97" s="237"/>
    </row>
    <row r="98" spans="1:10" ht="18.75" x14ac:dyDescent="0.3">
      <c r="A98" s="226" t="s">
        <v>697</v>
      </c>
      <c r="B98" s="228" t="s">
        <v>603</v>
      </c>
      <c r="C98" s="228">
        <v>10000</v>
      </c>
      <c r="D98" s="229">
        <v>350</v>
      </c>
      <c r="E98" s="228">
        <v>350</v>
      </c>
      <c r="F98" s="230" t="s">
        <v>640</v>
      </c>
      <c r="G98" s="231">
        <v>1.24</v>
      </c>
      <c r="H98" s="231">
        <f t="shared" si="1"/>
        <v>3.1</v>
      </c>
      <c r="I98" s="326">
        <v>20328.288882352936</v>
      </c>
      <c r="J98" s="237"/>
    </row>
    <row r="99" spans="1:10" ht="18.75" x14ac:dyDescent="0.3">
      <c r="A99" s="226" t="s">
        <v>698</v>
      </c>
      <c r="B99" s="228" t="s">
        <v>603</v>
      </c>
      <c r="C99" s="228">
        <v>10000</v>
      </c>
      <c r="D99" s="229">
        <v>350</v>
      </c>
      <c r="E99" s="228">
        <v>350</v>
      </c>
      <c r="F99" s="230" t="s">
        <v>640</v>
      </c>
      <c r="G99" s="231">
        <v>1.24</v>
      </c>
      <c r="H99" s="231">
        <f t="shared" si="1"/>
        <v>3.1</v>
      </c>
      <c r="I99" s="326">
        <v>22772.879999999997</v>
      </c>
      <c r="J99" s="237"/>
    </row>
    <row r="100" spans="1:10" ht="18.75" x14ac:dyDescent="0.3">
      <c r="A100" s="226" t="s">
        <v>699</v>
      </c>
      <c r="B100" s="228" t="s">
        <v>603</v>
      </c>
      <c r="C100" s="228">
        <v>10000</v>
      </c>
      <c r="D100" s="229">
        <v>350</v>
      </c>
      <c r="E100" s="228">
        <v>350</v>
      </c>
      <c r="F100" s="230" t="s">
        <v>640</v>
      </c>
      <c r="G100" s="231">
        <v>1.24</v>
      </c>
      <c r="H100" s="231">
        <f t="shared" si="1"/>
        <v>3.1</v>
      </c>
      <c r="I100" s="326">
        <v>24684.66</v>
      </c>
      <c r="J100" s="237"/>
    </row>
    <row r="101" spans="1:10" ht="18.75" x14ac:dyDescent="0.3">
      <c r="A101" s="226" t="s">
        <v>700</v>
      </c>
      <c r="B101" s="228" t="s">
        <v>603</v>
      </c>
      <c r="C101" s="228">
        <v>10000</v>
      </c>
      <c r="D101" s="229">
        <v>350</v>
      </c>
      <c r="E101" s="228">
        <v>350</v>
      </c>
      <c r="F101" s="230" t="s">
        <v>640</v>
      </c>
      <c r="G101" s="231">
        <v>1.24</v>
      </c>
      <c r="H101" s="231">
        <f t="shared" si="1"/>
        <v>3.1</v>
      </c>
      <c r="I101" s="326">
        <v>26808.21</v>
      </c>
      <c r="J101" s="237"/>
    </row>
    <row r="102" spans="1:10" ht="18.75" x14ac:dyDescent="0.3">
      <c r="A102" s="226" t="s">
        <v>701</v>
      </c>
      <c r="B102" s="228" t="s">
        <v>603</v>
      </c>
      <c r="C102" s="228">
        <v>10000</v>
      </c>
      <c r="D102" s="229">
        <v>350</v>
      </c>
      <c r="E102" s="228">
        <v>350</v>
      </c>
      <c r="F102" s="230" t="s">
        <v>640</v>
      </c>
      <c r="G102" s="231">
        <v>1.24</v>
      </c>
      <c r="H102" s="231">
        <f t="shared" si="1"/>
        <v>3.1</v>
      </c>
      <c r="I102" s="326">
        <v>30373.199999999997</v>
      </c>
      <c r="J102" s="237"/>
    </row>
    <row r="103" spans="1:10" ht="18.75" x14ac:dyDescent="0.3">
      <c r="A103" s="226" t="s">
        <v>702</v>
      </c>
      <c r="B103" s="228" t="s">
        <v>603</v>
      </c>
      <c r="C103" s="228">
        <v>11000</v>
      </c>
      <c r="D103" s="229">
        <v>350</v>
      </c>
      <c r="E103" s="228">
        <v>350</v>
      </c>
      <c r="F103" s="230" t="s">
        <v>626</v>
      </c>
      <c r="G103" s="231">
        <v>1.37</v>
      </c>
      <c r="H103" s="231">
        <f t="shared" si="1"/>
        <v>3.4250000000000003</v>
      </c>
      <c r="I103" s="326">
        <v>20540.52</v>
      </c>
      <c r="J103" s="237"/>
    </row>
    <row r="104" spans="1:10" ht="18.75" x14ac:dyDescent="0.3">
      <c r="A104" s="226" t="s">
        <v>703</v>
      </c>
      <c r="B104" s="228" t="s">
        <v>603</v>
      </c>
      <c r="C104" s="228">
        <v>11000</v>
      </c>
      <c r="D104" s="229">
        <v>350</v>
      </c>
      <c r="E104" s="228">
        <v>350</v>
      </c>
      <c r="F104" s="230" t="s">
        <v>640</v>
      </c>
      <c r="G104" s="231">
        <v>1.37</v>
      </c>
      <c r="H104" s="231">
        <f t="shared" si="1"/>
        <v>3.4250000000000003</v>
      </c>
      <c r="I104" s="326">
        <v>23075.91</v>
      </c>
      <c r="J104" s="237"/>
    </row>
    <row r="105" spans="1:10" ht="18.75" x14ac:dyDescent="0.3">
      <c r="A105" s="226" t="s">
        <v>704</v>
      </c>
      <c r="B105" s="228" t="s">
        <v>603</v>
      </c>
      <c r="C105" s="228">
        <v>11000</v>
      </c>
      <c r="D105" s="229">
        <v>350</v>
      </c>
      <c r="E105" s="228">
        <v>350</v>
      </c>
      <c r="F105" s="230" t="s">
        <v>640</v>
      </c>
      <c r="G105" s="231">
        <v>1.37</v>
      </c>
      <c r="H105" s="231">
        <f t="shared" si="1"/>
        <v>3.4250000000000003</v>
      </c>
      <c r="I105" s="326">
        <v>24960.78</v>
      </c>
      <c r="J105" s="237"/>
    </row>
    <row r="106" spans="1:10" ht="18.75" x14ac:dyDescent="0.3">
      <c r="A106" s="226" t="s">
        <v>705</v>
      </c>
      <c r="B106" s="228" t="s">
        <v>603</v>
      </c>
      <c r="C106" s="228">
        <v>11000</v>
      </c>
      <c r="D106" s="229">
        <v>350</v>
      </c>
      <c r="E106" s="228">
        <v>350</v>
      </c>
      <c r="F106" s="230" t="s">
        <v>640</v>
      </c>
      <c r="G106" s="231">
        <v>1.37</v>
      </c>
      <c r="H106" s="231">
        <f t="shared" si="1"/>
        <v>3.4250000000000003</v>
      </c>
      <c r="I106" s="326">
        <v>27065.609999999997</v>
      </c>
      <c r="J106" s="237"/>
    </row>
    <row r="107" spans="1:10" ht="18.75" x14ac:dyDescent="0.3">
      <c r="A107" s="226" t="s">
        <v>706</v>
      </c>
      <c r="B107" s="228" t="s">
        <v>603</v>
      </c>
      <c r="C107" s="228">
        <v>11000</v>
      </c>
      <c r="D107" s="229">
        <v>350</v>
      </c>
      <c r="E107" s="228">
        <v>350</v>
      </c>
      <c r="F107" s="230" t="s">
        <v>640</v>
      </c>
      <c r="G107" s="231">
        <v>1.37</v>
      </c>
      <c r="H107" s="231">
        <f t="shared" si="1"/>
        <v>3.4250000000000003</v>
      </c>
      <c r="I107" s="326">
        <v>29395.079999999998</v>
      </c>
      <c r="J107" s="237"/>
    </row>
    <row r="108" spans="1:10" ht="18.75" x14ac:dyDescent="0.3">
      <c r="A108" s="226" t="s">
        <v>707</v>
      </c>
      <c r="B108" s="228" t="s">
        <v>603</v>
      </c>
      <c r="C108" s="228">
        <v>11000</v>
      </c>
      <c r="D108" s="229">
        <v>350</v>
      </c>
      <c r="E108" s="228">
        <v>350</v>
      </c>
      <c r="F108" s="230" t="s">
        <v>640</v>
      </c>
      <c r="G108" s="231">
        <v>1.37</v>
      </c>
      <c r="H108" s="231">
        <f t="shared" si="1"/>
        <v>3.4250000000000003</v>
      </c>
      <c r="I108" s="326">
        <v>33341.49</v>
      </c>
      <c r="J108" s="237"/>
    </row>
    <row r="109" spans="1:10" ht="18.75" x14ac:dyDescent="0.3">
      <c r="A109" s="226" t="s">
        <v>708</v>
      </c>
      <c r="B109" s="228" t="s">
        <v>603</v>
      </c>
      <c r="C109" s="228">
        <v>12000</v>
      </c>
      <c r="D109" s="229">
        <v>350</v>
      </c>
      <c r="E109" s="228">
        <v>350</v>
      </c>
      <c r="F109" s="230" t="s">
        <v>626</v>
      </c>
      <c r="G109" s="231">
        <v>1.49</v>
      </c>
      <c r="H109" s="231">
        <f t="shared" si="1"/>
        <v>3.7250000000000001</v>
      </c>
      <c r="I109" s="326">
        <v>21153.053999999996</v>
      </c>
      <c r="J109" s="237"/>
    </row>
    <row r="110" spans="1:10" ht="18.75" x14ac:dyDescent="0.3">
      <c r="A110" s="226" t="s">
        <v>709</v>
      </c>
      <c r="B110" s="228" t="s">
        <v>603</v>
      </c>
      <c r="C110" s="228">
        <v>12000</v>
      </c>
      <c r="D110" s="229">
        <v>350</v>
      </c>
      <c r="E110" s="228">
        <v>350</v>
      </c>
      <c r="F110" s="230" t="s">
        <v>640</v>
      </c>
      <c r="G110" s="231">
        <v>1.49</v>
      </c>
      <c r="H110" s="231">
        <f t="shared" si="1"/>
        <v>3.7250000000000001</v>
      </c>
      <c r="I110" s="326">
        <v>24264.971249999991</v>
      </c>
      <c r="J110" s="237"/>
    </row>
    <row r="111" spans="1:10" ht="18.75" x14ac:dyDescent="0.3">
      <c r="A111" s="226" t="s">
        <v>710</v>
      </c>
      <c r="B111" s="228" t="s">
        <v>603</v>
      </c>
      <c r="C111" s="228">
        <v>12000</v>
      </c>
      <c r="D111" s="229">
        <v>350</v>
      </c>
      <c r="E111" s="228">
        <v>350</v>
      </c>
      <c r="F111" s="230" t="s">
        <v>640</v>
      </c>
      <c r="G111" s="231">
        <v>1.49</v>
      </c>
      <c r="H111" s="231">
        <f t="shared" si="1"/>
        <v>3.7250000000000001</v>
      </c>
      <c r="I111" s="326">
        <v>26855.01</v>
      </c>
      <c r="J111" s="237"/>
    </row>
    <row r="112" spans="1:10" ht="18.75" x14ac:dyDescent="0.3">
      <c r="A112" s="226" t="s">
        <v>711</v>
      </c>
      <c r="B112" s="228" t="s">
        <v>603</v>
      </c>
      <c r="C112" s="228">
        <v>12000</v>
      </c>
      <c r="D112" s="229">
        <v>350</v>
      </c>
      <c r="E112" s="228">
        <v>350</v>
      </c>
      <c r="F112" s="230" t="s">
        <v>640</v>
      </c>
      <c r="G112" s="231">
        <v>1.49</v>
      </c>
      <c r="H112" s="231">
        <f t="shared" si="1"/>
        <v>3.7250000000000001</v>
      </c>
      <c r="I112" s="326">
        <v>28860.39</v>
      </c>
      <c r="J112" s="237"/>
    </row>
    <row r="113" spans="1:10" ht="18.75" x14ac:dyDescent="0.3">
      <c r="A113" s="226" t="s">
        <v>712</v>
      </c>
      <c r="B113" s="228" t="s">
        <v>603</v>
      </c>
      <c r="C113" s="228">
        <v>12000</v>
      </c>
      <c r="D113" s="229">
        <v>350</v>
      </c>
      <c r="E113" s="228">
        <v>350</v>
      </c>
      <c r="F113" s="230" t="s">
        <v>640</v>
      </c>
      <c r="G113" s="231">
        <v>1.49</v>
      </c>
      <c r="H113" s="231">
        <f t="shared" si="1"/>
        <v>3.7250000000000001</v>
      </c>
      <c r="I113" s="326">
        <v>31502.249999999996</v>
      </c>
      <c r="J113" s="237"/>
    </row>
    <row r="114" spans="1:10" ht="18.75" x14ac:dyDescent="0.3">
      <c r="A114" s="226" t="s">
        <v>713</v>
      </c>
      <c r="B114" s="228" t="s">
        <v>603</v>
      </c>
      <c r="C114" s="228">
        <v>12000</v>
      </c>
      <c r="D114" s="229">
        <v>350</v>
      </c>
      <c r="E114" s="228">
        <v>350</v>
      </c>
      <c r="F114" s="230" t="s">
        <v>640</v>
      </c>
      <c r="G114" s="231">
        <v>1.49</v>
      </c>
      <c r="H114" s="231">
        <f t="shared" si="1"/>
        <v>3.7250000000000001</v>
      </c>
      <c r="I114" s="326">
        <v>36248.939999999995</v>
      </c>
      <c r="J114" s="237"/>
    </row>
    <row r="115" spans="1:10" ht="18.75" x14ac:dyDescent="0.3">
      <c r="A115" s="226" t="s">
        <v>714</v>
      </c>
      <c r="B115" s="228" t="s">
        <v>603</v>
      </c>
      <c r="C115" s="228">
        <v>13000</v>
      </c>
      <c r="D115" s="229">
        <v>350</v>
      </c>
      <c r="E115" s="228">
        <v>350</v>
      </c>
      <c r="F115" s="230" t="s">
        <v>640</v>
      </c>
      <c r="G115" s="231">
        <v>1.61</v>
      </c>
      <c r="H115" s="231">
        <f t="shared" si="1"/>
        <v>4.0250000000000004</v>
      </c>
      <c r="I115" s="326">
        <v>24703.591058823524</v>
      </c>
      <c r="J115" s="237"/>
    </row>
    <row r="116" spans="1:10" ht="18.75" x14ac:dyDescent="0.3">
      <c r="A116" s="226" t="s">
        <v>715</v>
      </c>
      <c r="B116" s="228" t="s">
        <v>603</v>
      </c>
      <c r="C116" s="228">
        <v>13000</v>
      </c>
      <c r="D116" s="229">
        <v>350</v>
      </c>
      <c r="E116" s="228">
        <v>350</v>
      </c>
      <c r="F116" s="230" t="s">
        <v>640</v>
      </c>
      <c r="G116" s="231">
        <v>1.61</v>
      </c>
      <c r="H116" s="231">
        <f t="shared" si="1"/>
        <v>4.0250000000000004</v>
      </c>
      <c r="I116" s="326">
        <v>26247.605073529405</v>
      </c>
      <c r="J116" s="237"/>
    </row>
    <row r="117" spans="1:10" ht="18.75" x14ac:dyDescent="0.3">
      <c r="A117" s="226" t="s">
        <v>716</v>
      </c>
      <c r="B117" s="228" t="s">
        <v>603</v>
      </c>
      <c r="C117" s="228">
        <v>13000</v>
      </c>
      <c r="D117" s="229">
        <v>350</v>
      </c>
      <c r="E117" s="228">
        <v>350</v>
      </c>
      <c r="F117" s="230" t="s">
        <v>640</v>
      </c>
      <c r="G117" s="231">
        <v>1.61</v>
      </c>
      <c r="H117" s="231">
        <f t="shared" si="1"/>
        <v>4.0250000000000004</v>
      </c>
      <c r="I117" s="326">
        <v>29246.489999999998</v>
      </c>
      <c r="J117" s="237"/>
    </row>
    <row r="118" spans="1:10" ht="18.75" x14ac:dyDescent="0.3">
      <c r="A118" s="226" t="s">
        <v>717</v>
      </c>
      <c r="B118" s="228" t="s">
        <v>603</v>
      </c>
      <c r="C118" s="228">
        <v>13000</v>
      </c>
      <c r="D118" s="229">
        <v>350</v>
      </c>
      <c r="E118" s="228">
        <v>350</v>
      </c>
      <c r="F118" s="230" t="s">
        <v>640</v>
      </c>
      <c r="G118" s="231">
        <v>1.61</v>
      </c>
      <c r="H118" s="231">
        <f t="shared" si="1"/>
        <v>4.0250000000000004</v>
      </c>
      <c r="I118" s="326">
        <v>31132.53</v>
      </c>
      <c r="J118" s="237"/>
    </row>
    <row r="119" spans="1:10" ht="18.75" x14ac:dyDescent="0.3">
      <c r="A119" s="226" t="s">
        <v>718</v>
      </c>
      <c r="B119" s="228" t="s">
        <v>603</v>
      </c>
      <c r="C119" s="228">
        <v>13000</v>
      </c>
      <c r="D119" s="229">
        <v>350</v>
      </c>
      <c r="E119" s="228">
        <v>350</v>
      </c>
      <c r="F119" s="230" t="s">
        <v>640</v>
      </c>
      <c r="G119" s="231">
        <v>1.61</v>
      </c>
      <c r="H119" s="231">
        <f t="shared" si="1"/>
        <v>4.0250000000000004</v>
      </c>
      <c r="I119" s="326">
        <v>34229.519999999997</v>
      </c>
      <c r="J119" s="237"/>
    </row>
    <row r="120" spans="1:10" ht="18.75" x14ac:dyDescent="0.3">
      <c r="A120" s="226" t="s">
        <v>719</v>
      </c>
      <c r="B120" s="228" t="s">
        <v>603</v>
      </c>
      <c r="C120" s="228">
        <v>13000</v>
      </c>
      <c r="D120" s="229">
        <v>350</v>
      </c>
      <c r="E120" s="228">
        <v>350</v>
      </c>
      <c r="F120" s="230" t="s">
        <v>640</v>
      </c>
      <c r="G120" s="231">
        <v>1.61</v>
      </c>
      <c r="H120" s="231">
        <f t="shared" si="1"/>
        <v>4.0250000000000004</v>
      </c>
      <c r="I120" s="326">
        <v>39170.43</v>
      </c>
      <c r="J120" s="237"/>
    </row>
    <row r="121" spans="1:10" ht="18.75" x14ac:dyDescent="0.3">
      <c r="A121" s="226" t="s">
        <v>720</v>
      </c>
      <c r="B121" s="228" t="s">
        <v>603</v>
      </c>
      <c r="C121" s="228">
        <v>14000</v>
      </c>
      <c r="D121" s="229">
        <v>350</v>
      </c>
      <c r="E121" s="228">
        <v>350</v>
      </c>
      <c r="F121" s="230" t="s">
        <v>640</v>
      </c>
      <c r="G121" s="231">
        <v>1.73</v>
      </c>
      <c r="H121" s="231">
        <f t="shared" si="1"/>
        <v>4.3250000000000002</v>
      </c>
      <c r="I121" s="326">
        <v>28159.824397058819</v>
      </c>
      <c r="J121" s="237"/>
    </row>
    <row r="122" spans="1:10" ht="18.75" x14ac:dyDescent="0.3">
      <c r="A122" s="226" t="s">
        <v>721</v>
      </c>
      <c r="B122" s="228" t="s">
        <v>603</v>
      </c>
      <c r="C122" s="228">
        <v>14000</v>
      </c>
      <c r="D122" s="229">
        <v>350</v>
      </c>
      <c r="E122" s="228">
        <v>350</v>
      </c>
      <c r="F122" s="230" t="s">
        <v>640</v>
      </c>
      <c r="G122" s="231">
        <v>1.73</v>
      </c>
      <c r="H122" s="231">
        <f t="shared" si="1"/>
        <v>4.3250000000000002</v>
      </c>
      <c r="I122" s="326">
        <v>31344.3</v>
      </c>
      <c r="J122" s="237"/>
    </row>
    <row r="123" spans="1:10" ht="18.75" x14ac:dyDescent="0.3">
      <c r="A123" s="226" t="s">
        <v>722</v>
      </c>
      <c r="B123" s="228" t="s">
        <v>603</v>
      </c>
      <c r="C123" s="228">
        <v>14000</v>
      </c>
      <c r="D123" s="229">
        <v>350</v>
      </c>
      <c r="E123" s="228">
        <v>350</v>
      </c>
      <c r="F123" s="230" t="s">
        <v>640</v>
      </c>
      <c r="G123" s="231">
        <v>1.73</v>
      </c>
      <c r="H123" s="231">
        <f t="shared" si="1"/>
        <v>4.3250000000000002</v>
      </c>
      <c r="I123" s="326">
        <v>34002.54</v>
      </c>
      <c r="J123" s="237"/>
    </row>
    <row r="124" spans="1:10" ht="18.75" x14ac:dyDescent="0.3">
      <c r="A124" s="226" t="s">
        <v>723</v>
      </c>
      <c r="B124" s="228" t="s">
        <v>603</v>
      </c>
      <c r="C124" s="228">
        <v>14000</v>
      </c>
      <c r="D124" s="229">
        <v>350</v>
      </c>
      <c r="E124" s="228">
        <v>350</v>
      </c>
      <c r="F124" s="230" t="s">
        <v>640</v>
      </c>
      <c r="G124" s="231">
        <v>1.73</v>
      </c>
      <c r="H124" s="231">
        <f t="shared" si="1"/>
        <v>4.3250000000000002</v>
      </c>
      <c r="I124" s="326">
        <v>36949.769999999997</v>
      </c>
      <c r="J124" s="237"/>
    </row>
    <row r="125" spans="1:10" ht="18.75" x14ac:dyDescent="0.3">
      <c r="A125" s="226" t="s">
        <v>724</v>
      </c>
      <c r="B125" s="228" t="s">
        <v>603</v>
      </c>
      <c r="C125" s="228">
        <v>15000</v>
      </c>
      <c r="D125" s="229">
        <v>350</v>
      </c>
      <c r="E125" s="228">
        <v>350</v>
      </c>
      <c r="F125" s="230" t="s">
        <v>640</v>
      </c>
      <c r="G125" s="231">
        <v>1.73</v>
      </c>
      <c r="H125" s="231">
        <f t="shared" si="1"/>
        <v>4.3250000000000002</v>
      </c>
      <c r="I125" s="326">
        <v>41891.85</v>
      </c>
      <c r="J125" s="237"/>
    </row>
    <row r="126" spans="1:10" ht="18.75" x14ac:dyDescent="0.3">
      <c r="A126" s="226" t="s">
        <v>725</v>
      </c>
      <c r="B126" s="228" t="s">
        <v>603</v>
      </c>
      <c r="C126" s="228">
        <v>15000</v>
      </c>
      <c r="D126" s="229">
        <v>350</v>
      </c>
      <c r="E126" s="228">
        <v>350</v>
      </c>
      <c r="F126" s="230" t="s">
        <v>640</v>
      </c>
      <c r="G126" s="231">
        <v>1.86</v>
      </c>
      <c r="H126" s="231">
        <f t="shared" si="1"/>
        <v>4.6500000000000004</v>
      </c>
      <c r="I126" s="326">
        <v>32666.399999999998</v>
      </c>
      <c r="J126" s="237"/>
    </row>
    <row r="127" spans="1:10" ht="18.75" x14ac:dyDescent="0.3">
      <c r="A127" s="226" t="s">
        <v>726</v>
      </c>
      <c r="B127" s="228" t="s">
        <v>603</v>
      </c>
      <c r="C127" s="228">
        <v>15000</v>
      </c>
      <c r="D127" s="229">
        <v>350</v>
      </c>
      <c r="E127" s="228">
        <v>350</v>
      </c>
      <c r="F127" s="230" t="s">
        <v>640</v>
      </c>
      <c r="G127" s="231">
        <v>1.86</v>
      </c>
      <c r="H127" s="231">
        <f t="shared" si="1"/>
        <v>4.6500000000000004</v>
      </c>
      <c r="I127" s="326">
        <v>36376.47</v>
      </c>
      <c r="J127" s="237"/>
    </row>
    <row r="128" spans="1:10" ht="18.75" x14ac:dyDescent="0.3">
      <c r="A128" s="226" t="s">
        <v>727</v>
      </c>
      <c r="B128" s="228" t="s">
        <v>603</v>
      </c>
      <c r="C128" s="228">
        <v>15000</v>
      </c>
      <c r="D128" s="229">
        <v>350</v>
      </c>
      <c r="E128" s="228">
        <v>350</v>
      </c>
      <c r="F128" s="230" t="s">
        <v>640</v>
      </c>
      <c r="G128" s="231">
        <v>1.86</v>
      </c>
      <c r="H128" s="231">
        <f t="shared" si="1"/>
        <v>4.6500000000000004</v>
      </c>
      <c r="I128" s="326">
        <v>39536.639999999999</v>
      </c>
      <c r="J128" s="237"/>
    </row>
    <row r="129" spans="1:10" ht="18.75" x14ac:dyDescent="0.3">
      <c r="A129" s="226" t="s">
        <v>728</v>
      </c>
      <c r="B129" s="228" t="s">
        <v>603</v>
      </c>
      <c r="C129" s="228">
        <v>15000</v>
      </c>
      <c r="D129" s="229">
        <v>350</v>
      </c>
      <c r="E129" s="228">
        <v>350</v>
      </c>
      <c r="F129" s="230" t="s">
        <v>640</v>
      </c>
      <c r="G129" s="231">
        <v>1.86</v>
      </c>
      <c r="H129" s="231">
        <f t="shared" si="1"/>
        <v>4.6500000000000004</v>
      </c>
      <c r="I129" s="326">
        <v>44826.21</v>
      </c>
      <c r="J129" s="237"/>
    </row>
    <row r="130" spans="1:10" ht="18.75" x14ac:dyDescent="0.3">
      <c r="A130" s="226" t="s">
        <v>729</v>
      </c>
      <c r="B130" s="228" t="s">
        <v>603</v>
      </c>
      <c r="C130" s="228">
        <v>16000</v>
      </c>
      <c r="D130" s="229">
        <v>350</v>
      </c>
      <c r="E130" s="228">
        <v>350</v>
      </c>
      <c r="F130" s="230" t="s">
        <v>640</v>
      </c>
      <c r="G130" s="231">
        <v>1.98</v>
      </c>
      <c r="H130" s="231">
        <f t="shared" si="1"/>
        <v>4.95</v>
      </c>
      <c r="I130" s="326">
        <v>35981.009999999995</v>
      </c>
      <c r="J130" s="237"/>
    </row>
    <row r="131" spans="1:10" ht="18.75" x14ac:dyDescent="0.3">
      <c r="A131" s="226" t="s">
        <v>730</v>
      </c>
      <c r="B131" s="228" t="s">
        <v>603</v>
      </c>
      <c r="C131" s="228">
        <v>16000</v>
      </c>
      <c r="D131" s="229">
        <v>350</v>
      </c>
      <c r="E131" s="228">
        <v>350</v>
      </c>
      <c r="F131" s="230" t="s">
        <v>640</v>
      </c>
      <c r="G131" s="231">
        <v>1.98</v>
      </c>
      <c r="H131" s="231">
        <f t="shared" si="1"/>
        <v>4.95</v>
      </c>
      <c r="I131" s="326">
        <v>38667.329999999994</v>
      </c>
      <c r="J131" s="237"/>
    </row>
    <row r="132" spans="1:10" ht="18.75" x14ac:dyDescent="0.3">
      <c r="A132" s="226" t="s">
        <v>731</v>
      </c>
      <c r="B132" s="228" t="s">
        <v>603</v>
      </c>
      <c r="C132" s="228">
        <v>16000</v>
      </c>
      <c r="D132" s="229">
        <v>350</v>
      </c>
      <c r="E132" s="228">
        <v>350</v>
      </c>
      <c r="F132" s="230" t="s">
        <v>640</v>
      </c>
      <c r="G132" s="231">
        <v>1.98</v>
      </c>
      <c r="H132" s="231">
        <f t="shared" si="1"/>
        <v>4.95</v>
      </c>
      <c r="I132" s="326">
        <v>42005.34</v>
      </c>
      <c r="J132" s="237"/>
    </row>
    <row r="133" spans="1:10" ht="18.75" x14ac:dyDescent="0.3">
      <c r="A133" s="226" t="s">
        <v>732</v>
      </c>
      <c r="B133" s="228" t="s">
        <v>603</v>
      </c>
      <c r="C133" s="228">
        <v>16000</v>
      </c>
      <c r="D133" s="229">
        <v>350</v>
      </c>
      <c r="E133" s="228">
        <v>350</v>
      </c>
      <c r="F133" s="230" t="s">
        <v>640</v>
      </c>
      <c r="G133" s="231">
        <v>1.98</v>
      </c>
      <c r="H133" s="231">
        <f t="shared" si="1"/>
        <v>4.95</v>
      </c>
      <c r="I133" s="326">
        <v>47861.189999999995</v>
      </c>
      <c r="J133" s="237"/>
    </row>
    <row r="134" spans="1:10" ht="26.25" x14ac:dyDescent="0.4">
      <c r="A134" s="454" t="s">
        <v>1417</v>
      </c>
      <c r="B134" s="454"/>
      <c r="C134" s="454"/>
      <c r="D134" s="454"/>
      <c r="E134" s="454"/>
      <c r="F134" s="454"/>
      <c r="G134" s="454"/>
      <c r="H134" s="454"/>
      <c r="I134" s="455"/>
      <c r="J134" s="237"/>
    </row>
    <row r="135" spans="1:10" ht="18.75" x14ac:dyDescent="0.3">
      <c r="A135" s="442" t="s">
        <v>593</v>
      </c>
      <c r="B135" s="442" t="s">
        <v>594</v>
      </c>
      <c r="C135" s="444" t="s">
        <v>334</v>
      </c>
      <c r="D135" s="444"/>
      <c r="E135" s="444"/>
      <c r="F135" s="442" t="s">
        <v>595</v>
      </c>
      <c r="G135" s="442" t="s">
        <v>590</v>
      </c>
      <c r="H135" s="442" t="s">
        <v>604</v>
      </c>
      <c r="I135" s="443" t="s">
        <v>1851</v>
      </c>
      <c r="J135" s="237"/>
    </row>
    <row r="136" spans="1:10" ht="18.75" x14ac:dyDescent="0.3">
      <c r="A136" s="442"/>
      <c r="B136" s="442"/>
      <c r="C136" s="223" t="s">
        <v>605</v>
      </c>
      <c r="D136" s="223" t="s">
        <v>606</v>
      </c>
      <c r="E136" s="223" t="s">
        <v>599</v>
      </c>
      <c r="F136" s="442"/>
      <c r="G136" s="442"/>
      <c r="H136" s="442"/>
      <c r="I136" s="443"/>
      <c r="J136" s="237"/>
    </row>
    <row r="137" spans="1:10" ht="18.75" x14ac:dyDescent="0.25">
      <c r="A137" s="442"/>
      <c r="B137" s="442"/>
      <c r="C137" s="224" t="s">
        <v>600</v>
      </c>
      <c r="D137" s="224" t="s">
        <v>600</v>
      </c>
      <c r="E137" s="224" t="s">
        <v>600</v>
      </c>
      <c r="F137" s="442"/>
      <c r="G137" s="224" t="s">
        <v>607</v>
      </c>
      <c r="H137" s="224" t="s">
        <v>601</v>
      </c>
      <c r="I137" s="225" t="s">
        <v>602</v>
      </c>
      <c r="J137" s="237"/>
    </row>
    <row r="138" spans="1:10" ht="18.75" x14ac:dyDescent="0.3">
      <c r="A138" s="235" t="s">
        <v>733</v>
      </c>
      <c r="B138" s="228" t="s">
        <v>603</v>
      </c>
      <c r="C138" s="228">
        <v>4000</v>
      </c>
      <c r="D138" s="229">
        <v>400</v>
      </c>
      <c r="E138" s="228">
        <v>400</v>
      </c>
      <c r="F138" s="230" t="s">
        <v>626</v>
      </c>
      <c r="G138" s="231">
        <v>0.66</v>
      </c>
      <c r="H138" s="231">
        <f t="shared" si="1"/>
        <v>1.6500000000000001</v>
      </c>
      <c r="I138" s="234">
        <v>8567.8479899999984</v>
      </c>
      <c r="J138" s="237"/>
    </row>
    <row r="139" spans="1:10" ht="18.75" x14ac:dyDescent="0.3">
      <c r="A139" s="235" t="s">
        <v>734</v>
      </c>
      <c r="B139" s="228" t="s">
        <v>603</v>
      </c>
      <c r="C139" s="228">
        <v>4000</v>
      </c>
      <c r="D139" s="229">
        <v>400</v>
      </c>
      <c r="E139" s="228">
        <v>400</v>
      </c>
      <c r="F139" s="230" t="s">
        <v>626</v>
      </c>
      <c r="G139" s="231">
        <v>0.66</v>
      </c>
      <c r="H139" s="231">
        <f t="shared" si="1"/>
        <v>1.6500000000000001</v>
      </c>
      <c r="I139" s="234">
        <v>8567.8479899999984</v>
      </c>
      <c r="J139" s="237"/>
    </row>
    <row r="140" spans="1:10" ht="18.75" x14ac:dyDescent="0.3">
      <c r="A140" s="235" t="s">
        <v>735</v>
      </c>
      <c r="B140" s="228" t="s">
        <v>603</v>
      </c>
      <c r="C140" s="228">
        <v>4000</v>
      </c>
      <c r="D140" s="229">
        <v>400</v>
      </c>
      <c r="E140" s="228">
        <v>400</v>
      </c>
      <c r="F140" s="230" t="s">
        <v>626</v>
      </c>
      <c r="G140" s="231">
        <v>0.66</v>
      </c>
      <c r="H140" s="231">
        <f t="shared" si="1"/>
        <v>1.6500000000000001</v>
      </c>
      <c r="I140" s="234">
        <v>8413.3711349999994</v>
      </c>
      <c r="J140" s="237"/>
    </row>
    <row r="141" spans="1:10" ht="18.75" x14ac:dyDescent="0.3">
      <c r="A141" s="235" t="s">
        <v>736</v>
      </c>
      <c r="B141" s="228" t="s">
        <v>603</v>
      </c>
      <c r="C141" s="228">
        <v>4000</v>
      </c>
      <c r="D141" s="229">
        <v>400</v>
      </c>
      <c r="E141" s="228">
        <v>400</v>
      </c>
      <c r="F141" s="230" t="s">
        <v>626</v>
      </c>
      <c r="G141" s="231">
        <v>0.66</v>
      </c>
      <c r="H141" s="231">
        <f t="shared" si="1"/>
        <v>1.6500000000000001</v>
      </c>
      <c r="I141" s="234">
        <v>8413.3711349999994</v>
      </c>
      <c r="J141" s="237"/>
    </row>
    <row r="142" spans="1:10" ht="18.75" x14ac:dyDescent="0.3">
      <c r="A142" s="235" t="s">
        <v>737</v>
      </c>
      <c r="B142" s="228" t="s">
        <v>603</v>
      </c>
      <c r="C142" s="228">
        <v>5000</v>
      </c>
      <c r="D142" s="229">
        <v>400</v>
      </c>
      <c r="E142" s="228">
        <v>400</v>
      </c>
      <c r="F142" s="230" t="s">
        <v>626</v>
      </c>
      <c r="G142" s="231">
        <v>0.82</v>
      </c>
      <c r="H142" s="231">
        <f t="shared" si="1"/>
        <v>2.0499999999999998</v>
      </c>
      <c r="I142" s="234">
        <v>10496.797154999998</v>
      </c>
      <c r="J142" s="237"/>
    </row>
    <row r="143" spans="1:10" ht="18.75" x14ac:dyDescent="0.3">
      <c r="A143" s="235" t="s">
        <v>738</v>
      </c>
      <c r="B143" s="228" t="s">
        <v>603</v>
      </c>
      <c r="C143" s="228">
        <v>5000</v>
      </c>
      <c r="D143" s="229">
        <v>400</v>
      </c>
      <c r="E143" s="228">
        <v>400</v>
      </c>
      <c r="F143" s="230" t="s">
        <v>626</v>
      </c>
      <c r="G143" s="231">
        <v>0.82</v>
      </c>
      <c r="H143" s="231">
        <f t="shared" si="1"/>
        <v>2.0499999999999998</v>
      </c>
      <c r="I143" s="234">
        <v>10496.797154999998</v>
      </c>
      <c r="J143" s="237"/>
    </row>
    <row r="144" spans="1:10" ht="18.75" x14ac:dyDescent="0.3">
      <c r="A144" s="235" t="s">
        <v>739</v>
      </c>
      <c r="B144" s="228" t="s">
        <v>603</v>
      </c>
      <c r="C144" s="228">
        <v>5000</v>
      </c>
      <c r="D144" s="229">
        <v>400</v>
      </c>
      <c r="E144" s="228">
        <v>400</v>
      </c>
      <c r="F144" s="230" t="s">
        <v>626</v>
      </c>
      <c r="G144" s="231">
        <v>0.82</v>
      </c>
      <c r="H144" s="231">
        <f t="shared" si="1"/>
        <v>2.0499999999999998</v>
      </c>
      <c r="I144" s="234">
        <v>10968.475634999999</v>
      </c>
      <c r="J144" s="237"/>
    </row>
    <row r="145" spans="1:10" ht="18.75" x14ac:dyDescent="0.3">
      <c r="A145" s="235" t="s">
        <v>740</v>
      </c>
      <c r="B145" s="228" t="s">
        <v>603</v>
      </c>
      <c r="C145" s="228">
        <v>5000</v>
      </c>
      <c r="D145" s="229">
        <v>400</v>
      </c>
      <c r="E145" s="228">
        <v>400</v>
      </c>
      <c r="F145" s="230" t="s">
        <v>626</v>
      </c>
      <c r="G145" s="231">
        <v>0.82</v>
      </c>
      <c r="H145" s="231">
        <f t="shared" ref="H145:H208" si="2">G145*2.5</f>
        <v>2.0499999999999998</v>
      </c>
      <c r="I145" s="234">
        <v>10968.475634999999</v>
      </c>
      <c r="J145" s="237"/>
    </row>
    <row r="146" spans="1:10" ht="18.75" x14ac:dyDescent="0.3">
      <c r="A146" s="235" t="s">
        <v>741</v>
      </c>
      <c r="B146" s="228" t="s">
        <v>603</v>
      </c>
      <c r="C146" s="228">
        <v>6000</v>
      </c>
      <c r="D146" s="229">
        <v>400</v>
      </c>
      <c r="E146" s="228">
        <v>400</v>
      </c>
      <c r="F146" s="230" t="s">
        <v>626</v>
      </c>
      <c r="G146" s="231">
        <v>0.98</v>
      </c>
      <c r="H146" s="231">
        <f t="shared" si="2"/>
        <v>2.4500000000000002</v>
      </c>
      <c r="I146" s="234">
        <v>12489.711389999999</v>
      </c>
      <c r="J146" s="237"/>
    </row>
    <row r="147" spans="1:10" ht="18.75" x14ac:dyDescent="0.3">
      <c r="A147" s="235" t="s">
        <v>742</v>
      </c>
      <c r="B147" s="228" t="s">
        <v>603</v>
      </c>
      <c r="C147" s="228">
        <v>6000</v>
      </c>
      <c r="D147" s="229">
        <v>400</v>
      </c>
      <c r="E147" s="228">
        <v>400</v>
      </c>
      <c r="F147" s="230" t="s">
        <v>626</v>
      </c>
      <c r="G147" s="231">
        <v>0.98</v>
      </c>
      <c r="H147" s="231">
        <f t="shared" si="2"/>
        <v>2.4500000000000002</v>
      </c>
      <c r="I147" s="234">
        <v>12489.711389999999</v>
      </c>
      <c r="J147" s="237"/>
    </row>
    <row r="148" spans="1:10" ht="18.75" x14ac:dyDescent="0.3">
      <c r="A148" s="235" t="s">
        <v>743</v>
      </c>
      <c r="B148" s="228" t="s">
        <v>603</v>
      </c>
      <c r="C148" s="228">
        <v>6000</v>
      </c>
      <c r="D148" s="229">
        <v>400</v>
      </c>
      <c r="E148" s="228">
        <v>400</v>
      </c>
      <c r="F148" s="230" t="s">
        <v>626</v>
      </c>
      <c r="G148" s="231">
        <v>0.98</v>
      </c>
      <c r="H148" s="231">
        <f t="shared" si="2"/>
        <v>2.4500000000000002</v>
      </c>
      <c r="I148" s="234">
        <v>13041.326024999998</v>
      </c>
      <c r="J148" s="237"/>
    </row>
    <row r="149" spans="1:10" ht="18.75" x14ac:dyDescent="0.3">
      <c r="A149" s="235" t="s">
        <v>744</v>
      </c>
      <c r="B149" s="228" t="s">
        <v>603</v>
      </c>
      <c r="C149" s="228">
        <v>6000</v>
      </c>
      <c r="D149" s="229">
        <v>400</v>
      </c>
      <c r="E149" s="228">
        <v>400</v>
      </c>
      <c r="F149" s="230" t="s">
        <v>626</v>
      </c>
      <c r="G149" s="231">
        <v>0.98</v>
      </c>
      <c r="H149" s="231">
        <f t="shared" si="2"/>
        <v>2.4500000000000002</v>
      </c>
      <c r="I149" s="234">
        <v>13041.326024999998</v>
      </c>
      <c r="J149" s="237"/>
    </row>
    <row r="150" spans="1:10" ht="18.75" x14ac:dyDescent="0.3">
      <c r="A150" s="235" t="s">
        <v>745</v>
      </c>
      <c r="B150" s="228" t="s">
        <v>603</v>
      </c>
      <c r="C150" s="228">
        <v>6000</v>
      </c>
      <c r="D150" s="229">
        <v>400</v>
      </c>
      <c r="E150" s="228">
        <v>400</v>
      </c>
      <c r="F150" s="230" t="s">
        <v>626</v>
      </c>
      <c r="G150" s="231">
        <v>0.98</v>
      </c>
      <c r="H150" s="231">
        <f t="shared" si="2"/>
        <v>2.4500000000000002</v>
      </c>
      <c r="I150" s="234">
        <v>13696.86708</v>
      </c>
      <c r="J150" s="237"/>
    </row>
    <row r="151" spans="1:10" ht="18.75" x14ac:dyDescent="0.3">
      <c r="A151" s="235" t="s">
        <v>746</v>
      </c>
      <c r="B151" s="228" t="s">
        <v>603</v>
      </c>
      <c r="C151" s="228">
        <v>6000</v>
      </c>
      <c r="D151" s="229">
        <v>400</v>
      </c>
      <c r="E151" s="228">
        <v>400</v>
      </c>
      <c r="F151" s="230" t="s">
        <v>626</v>
      </c>
      <c r="G151" s="231">
        <v>0.98</v>
      </c>
      <c r="H151" s="231">
        <f t="shared" si="2"/>
        <v>2.4500000000000002</v>
      </c>
      <c r="I151" s="234">
        <v>13696.86708</v>
      </c>
      <c r="J151" s="237"/>
    </row>
    <row r="152" spans="1:10" ht="18.75" x14ac:dyDescent="0.3">
      <c r="A152" s="235" t="s">
        <v>747</v>
      </c>
      <c r="B152" s="228" t="s">
        <v>603</v>
      </c>
      <c r="C152" s="228">
        <v>7000</v>
      </c>
      <c r="D152" s="229">
        <v>400</v>
      </c>
      <c r="E152" s="228">
        <v>400</v>
      </c>
      <c r="F152" s="230" t="s">
        <v>626</v>
      </c>
      <c r="G152" s="231">
        <v>1.1399999999999999</v>
      </c>
      <c r="H152" s="231">
        <f t="shared" si="2"/>
        <v>2.8499999999999996</v>
      </c>
      <c r="I152" s="234">
        <v>15050.238254999998</v>
      </c>
      <c r="J152" s="237"/>
    </row>
    <row r="153" spans="1:10" ht="18.75" x14ac:dyDescent="0.3">
      <c r="A153" s="235" t="s">
        <v>748</v>
      </c>
      <c r="B153" s="228" t="s">
        <v>603</v>
      </c>
      <c r="C153" s="228">
        <v>7000</v>
      </c>
      <c r="D153" s="229">
        <v>400</v>
      </c>
      <c r="E153" s="228">
        <v>400</v>
      </c>
      <c r="F153" s="230" t="s">
        <v>626</v>
      </c>
      <c r="G153" s="231">
        <v>1.1399999999999999</v>
      </c>
      <c r="H153" s="231">
        <f t="shared" si="2"/>
        <v>2.8499999999999996</v>
      </c>
      <c r="I153" s="234">
        <v>15050.238254999998</v>
      </c>
      <c r="J153" s="237"/>
    </row>
    <row r="154" spans="1:10" ht="18.75" x14ac:dyDescent="0.3">
      <c r="A154" s="235" t="s">
        <v>749</v>
      </c>
      <c r="B154" s="228" t="s">
        <v>603</v>
      </c>
      <c r="C154" s="228">
        <v>7000</v>
      </c>
      <c r="D154" s="229">
        <v>400</v>
      </c>
      <c r="E154" s="228">
        <v>400</v>
      </c>
      <c r="F154" s="230" t="s">
        <v>640</v>
      </c>
      <c r="G154" s="231">
        <v>1.1399999999999999</v>
      </c>
      <c r="H154" s="231">
        <f t="shared" si="2"/>
        <v>2.8499999999999996</v>
      </c>
      <c r="I154" s="234">
        <v>17118.917594999995</v>
      </c>
      <c r="J154" s="237"/>
    </row>
    <row r="155" spans="1:10" ht="18.75" x14ac:dyDescent="0.3">
      <c r="A155" s="235" t="s">
        <v>750</v>
      </c>
      <c r="B155" s="228" t="s">
        <v>603</v>
      </c>
      <c r="C155" s="228">
        <v>7000</v>
      </c>
      <c r="D155" s="229">
        <v>400</v>
      </c>
      <c r="E155" s="228">
        <v>400</v>
      </c>
      <c r="F155" s="230" t="s">
        <v>640</v>
      </c>
      <c r="G155" s="231">
        <v>1.1399999999999999</v>
      </c>
      <c r="H155" s="231">
        <f t="shared" si="2"/>
        <v>2.8499999999999996</v>
      </c>
      <c r="I155" s="234">
        <v>17990.438309999998</v>
      </c>
      <c r="J155" s="237"/>
    </row>
    <row r="156" spans="1:10" ht="18.75" x14ac:dyDescent="0.3">
      <c r="A156" s="235" t="s">
        <v>751</v>
      </c>
      <c r="B156" s="228" t="s">
        <v>603</v>
      </c>
      <c r="C156" s="228">
        <v>7000</v>
      </c>
      <c r="D156" s="229">
        <v>400</v>
      </c>
      <c r="E156" s="228">
        <v>400</v>
      </c>
      <c r="F156" s="230" t="s">
        <v>640</v>
      </c>
      <c r="G156" s="231">
        <v>1.1399999999999999</v>
      </c>
      <c r="H156" s="231">
        <f t="shared" si="2"/>
        <v>2.8499999999999996</v>
      </c>
      <c r="I156" s="234">
        <v>18981.735434999995</v>
      </c>
      <c r="J156" s="237"/>
    </row>
    <row r="157" spans="1:10" ht="18.75" x14ac:dyDescent="0.3">
      <c r="A157" s="235" t="s">
        <v>752</v>
      </c>
      <c r="B157" s="228" t="s">
        <v>603</v>
      </c>
      <c r="C157" s="228">
        <v>7000</v>
      </c>
      <c r="D157" s="229">
        <v>400</v>
      </c>
      <c r="E157" s="228">
        <v>400</v>
      </c>
      <c r="F157" s="230" t="s">
        <v>640</v>
      </c>
      <c r="G157" s="231">
        <v>1.1399999999999999</v>
      </c>
      <c r="H157" s="231">
        <f t="shared" si="2"/>
        <v>2.8499999999999996</v>
      </c>
      <c r="I157" s="234">
        <v>20092.956974999997</v>
      </c>
      <c r="J157" s="237"/>
    </row>
    <row r="158" spans="1:10" ht="18.75" x14ac:dyDescent="0.3">
      <c r="A158" s="235" t="s">
        <v>753</v>
      </c>
      <c r="B158" s="228" t="s">
        <v>603</v>
      </c>
      <c r="C158" s="228">
        <v>7000</v>
      </c>
      <c r="D158" s="229">
        <v>400</v>
      </c>
      <c r="E158" s="228">
        <v>400</v>
      </c>
      <c r="F158" s="230" t="s">
        <v>640</v>
      </c>
      <c r="G158" s="231">
        <v>1.1399999999999999</v>
      </c>
      <c r="H158" s="231">
        <f t="shared" si="2"/>
        <v>2.8499999999999996</v>
      </c>
      <c r="I158" s="234">
        <v>21425.039999999997</v>
      </c>
      <c r="J158" s="237"/>
    </row>
    <row r="159" spans="1:10" ht="18.75" x14ac:dyDescent="0.3">
      <c r="A159" s="235" t="s">
        <v>754</v>
      </c>
      <c r="B159" s="228" t="s">
        <v>603</v>
      </c>
      <c r="C159" s="228">
        <v>8000</v>
      </c>
      <c r="D159" s="229">
        <v>400</v>
      </c>
      <c r="E159" s="228">
        <v>400</v>
      </c>
      <c r="F159" s="230" t="s">
        <v>626</v>
      </c>
      <c r="G159" s="231">
        <v>1.3</v>
      </c>
      <c r="H159" s="231">
        <f t="shared" si="2"/>
        <v>3.25</v>
      </c>
      <c r="I159" s="234">
        <v>17155.071179999995</v>
      </c>
      <c r="J159" s="237"/>
    </row>
    <row r="160" spans="1:10" ht="18.75" x14ac:dyDescent="0.3">
      <c r="A160" s="235" t="s">
        <v>755</v>
      </c>
      <c r="B160" s="228" t="s">
        <v>603</v>
      </c>
      <c r="C160" s="228">
        <v>8000</v>
      </c>
      <c r="D160" s="229">
        <v>400</v>
      </c>
      <c r="E160" s="228">
        <v>400</v>
      </c>
      <c r="F160" s="230" t="s">
        <v>626</v>
      </c>
      <c r="G160" s="231">
        <v>1.3</v>
      </c>
      <c r="H160" s="231">
        <f t="shared" si="2"/>
        <v>3.25</v>
      </c>
      <c r="I160" s="234">
        <v>17155.071179999995</v>
      </c>
      <c r="J160" s="237"/>
    </row>
    <row r="161" spans="1:10" ht="18.75" x14ac:dyDescent="0.3">
      <c r="A161" s="235" t="s">
        <v>756</v>
      </c>
      <c r="B161" s="228" t="s">
        <v>603</v>
      </c>
      <c r="C161" s="228">
        <v>8000</v>
      </c>
      <c r="D161" s="229">
        <v>400</v>
      </c>
      <c r="E161" s="228">
        <v>400</v>
      </c>
      <c r="F161" s="230" t="s">
        <v>640</v>
      </c>
      <c r="G161" s="231">
        <v>1.3</v>
      </c>
      <c r="H161" s="231">
        <f t="shared" si="2"/>
        <v>3.25</v>
      </c>
      <c r="I161" s="234">
        <v>19503.574154999998</v>
      </c>
      <c r="J161" s="237"/>
    </row>
    <row r="162" spans="1:10" ht="18.75" x14ac:dyDescent="0.3">
      <c r="A162" s="235" t="s">
        <v>757</v>
      </c>
      <c r="B162" s="228" t="s">
        <v>603</v>
      </c>
      <c r="C162" s="228">
        <v>8000</v>
      </c>
      <c r="D162" s="229">
        <v>400</v>
      </c>
      <c r="E162" s="228">
        <v>400</v>
      </c>
      <c r="F162" s="230" t="s">
        <v>640</v>
      </c>
      <c r="G162" s="231">
        <v>1.3</v>
      </c>
      <c r="H162" s="231">
        <f t="shared" si="2"/>
        <v>3.25</v>
      </c>
      <c r="I162" s="234">
        <v>20494.871279999996</v>
      </c>
      <c r="J162" s="237"/>
    </row>
    <row r="163" spans="1:10" ht="18.75" x14ac:dyDescent="0.3">
      <c r="A163" s="235" t="s">
        <v>758</v>
      </c>
      <c r="B163" s="228" t="s">
        <v>603</v>
      </c>
      <c r="C163" s="228">
        <v>8000</v>
      </c>
      <c r="D163" s="229">
        <v>400</v>
      </c>
      <c r="E163" s="228">
        <v>400</v>
      </c>
      <c r="F163" s="230" t="s">
        <v>640</v>
      </c>
      <c r="G163" s="231">
        <v>1.3</v>
      </c>
      <c r="H163" s="231">
        <f t="shared" si="2"/>
        <v>3.25</v>
      </c>
      <c r="I163" s="234">
        <v>21622.077359999999</v>
      </c>
      <c r="J163" s="237"/>
    </row>
    <row r="164" spans="1:10" ht="18.75" x14ac:dyDescent="0.3">
      <c r="A164" s="235" t="s">
        <v>759</v>
      </c>
      <c r="B164" s="228" t="s">
        <v>603</v>
      </c>
      <c r="C164" s="228">
        <v>8000</v>
      </c>
      <c r="D164" s="229">
        <v>400</v>
      </c>
      <c r="E164" s="228">
        <v>400</v>
      </c>
      <c r="F164" s="230" t="s">
        <v>640</v>
      </c>
      <c r="G164" s="231">
        <v>1.3</v>
      </c>
      <c r="H164" s="231">
        <f t="shared" si="2"/>
        <v>3.25</v>
      </c>
      <c r="I164" s="234">
        <v>22877.200124999996</v>
      </c>
      <c r="J164" s="237"/>
    </row>
    <row r="165" spans="1:10" ht="18.75" x14ac:dyDescent="0.3">
      <c r="A165" s="235" t="s">
        <v>760</v>
      </c>
      <c r="B165" s="228" t="s">
        <v>603</v>
      </c>
      <c r="C165" s="228">
        <v>8000</v>
      </c>
      <c r="D165" s="229">
        <v>400</v>
      </c>
      <c r="E165" s="228">
        <v>400</v>
      </c>
      <c r="F165" s="230" t="s">
        <v>640</v>
      </c>
      <c r="G165" s="231">
        <v>1.3</v>
      </c>
      <c r="H165" s="231">
        <f t="shared" si="2"/>
        <v>3.25</v>
      </c>
      <c r="I165" s="234">
        <v>24385.14</v>
      </c>
      <c r="J165" s="237"/>
    </row>
    <row r="166" spans="1:10" ht="18.75" x14ac:dyDescent="0.3">
      <c r="A166" s="235" t="s">
        <v>761</v>
      </c>
      <c r="B166" s="228" t="s">
        <v>603</v>
      </c>
      <c r="C166" s="228">
        <v>8000</v>
      </c>
      <c r="D166" s="229">
        <v>400</v>
      </c>
      <c r="E166" s="228">
        <v>400</v>
      </c>
      <c r="F166" s="230" t="s">
        <v>640</v>
      </c>
      <c r="G166" s="231">
        <v>1.3</v>
      </c>
      <c r="H166" s="231">
        <f t="shared" si="2"/>
        <v>3.25</v>
      </c>
      <c r="I166" s="234">
        <v>27682.199999999997</v>
      </c>
      <c r="J166" s="237"/>
    </row>
    <row r="167" spans="1:10" ht="18.75" x14ac:dyDescent="0.3">
      <c r="A167" s="235" t="s">
        <v>762</v>
      </c>
      <c r="B167" s="228" t="s">
        <v>603</v>
      </c>
      <c r="C167" s="228">
        <v>9000</v>
      </c>
      <c r="D167" s="229">
        <v>400</v>
      </c>
      <c r="E167" s="228">
        <v>400</v>
      </c>
      <c r="F167" s="230" t="s">
        <v>626</v>
      </c>
      <c r="G167" s="231">
        <v>1.46</v>
      </c>
      <c r="H167" s="231">
        <f t="shared" si="2"/>
        <v>3.65</v>
      </c>
      <c r="I167" s="234">
        <v>19172.096774999995</v>
      </c>
      <c r="J167" s="237"/>
    </row>
    <row r="168" spans="1:10" ht="18.75" x14ac:dyDescent="0.3">
      <c r="A168" s="235" t="s">
        <v>763</v>
      </c>
      <c r="B168" s="228" t="s">
        <v>603</v>
      </c>
      <c r="C168" s="228">
        <v>9000</v>
      </c>
      <c r="D168" s="229">
        <v>400</v>
      </c>
      <c r="E168" s="228">
        <v>400</v>
      </c>
      <c r="F168" s="230" t="s">
        <v>626</v>
      </c>
      <c r="G168" s="231">
        <v>1.46</v>
      </c>
      <c r="H168" s="231">
        <f t="shared" si="2"/>
        <v>3.65</v>
      </c>
      <c r="I168" s="234">
        <v>19172.096774999995</v>
      </c>
      <c r="J168" s="237"/>
    </row>
    <row r="169" spans="1:10" ht="18.75" x14ac:dyDescent="0.3">
      <c r="A169" s="235" t="s">
        <v>764</v>
      </c>
      <c r="B169" s="228" t="s">
        <v>603</v>
      </c>
      <c r="C169" s="228">
        <v>9000</v>
      </c>
      <c r="D169" s="229">
        <v>400</v>
      </c>
      <c r="E169" s="228">
        <v>400</v>
      </c>
      <c r="F169" s="230" t="s">
        <v>640</v>
      </c>
      <c r="G169" s="231">
        <v>1.46</v>
      </c>
      <c r="H169" s="231">
        <f t="shared" si="2"/>
        <v>3.65</v>
      </c>
      <c r="I169" s="234">
        <v>21808.146554999996</v>
      </c>
      <c r="J169" s="237"/>
    </row>
    <row r="170" spans="1:10" ht="18.75" x14ac:dyDescent="0.3">
      <c r="A170" s="235" t="s">
        <v>765</v>
      </c>
      <c r="B170" s="228" t="s">
        <v>603</v>
      </c>
      <c r="C170" s="228">
        <v>9000</v>
      </c>
      <c r="D170" s="229">
        <v>400</v>
      </c>
      <c r="E170" s="228">
        <v>400</v>
      </c>
      <c r="F170" s="230" t="s">
        <v>640</v>
      </c>
      <c r="G170" s="231">
        <v>1.46</v>
      </c>
      <c r="H170" s="231">
        <f t="shared" si="2"/>
        <v>3.65</v>
      </c>
      <c r="I170" s="234">
        <v>22919.368094999998</v>
      </c>
      <c r="J170" s="237"/>
    </row>
    <row r="171" spans="1:10" ht="18.75" x14ac:dyDescent="0.3">
      <c r="A171" s="235" t="s">
        <v>766</v>
      </c>
      <c r="B171" s="228" t="s">
        <v>603</v>
      </c>
      <c r="C171" s="228">
        <v>9000</v>
      </c>
      <c r="D171" s="229">
        <v>400</v>
      </c>
      <c r="E171" s="228">
        <v>400</v>
      </c>
      <c r="F171" s="230" t="s">
        <v>640</v>
      </c>
      <c r="G171" s="231">
        <v>1.46</v>
      </c>
      <c r="H171" s="231">
        <f t="shared" si="2"/>
        <v>3.65</v>
      </c>
      <c r="I171" s="234">
        <v>24174.477404999998</v>
      </c>
      <c r="J171" s="237"/>
    </row>
    <row r="172" spans="1:10" ht="18.75" x14ac:dyDescent="0.3">
      <c r="A172" s="235" t="s">
        <v>767</v>
      </c>
      <c r="B172" s="228" t="s">
        <v>603</v>
      </c>
      <c r="C172" s="228">
        <v>9000</v>
      </c>
      <c r="D172" s="229">
        <v>400</v>
      </c>
      <c r="E172" s="228">
        <v>400</v>
      </c>
      <c r="F172" s="230" t="s">
        <v>640</v>
      </c>
      <c r="G172" s="231">
        <v>1.46</v>
      </c>
      <c r="H172" s="231">
        <f t="shared" si="2"/>
        <v>3.65</v>
      </c>
      <c r="I172" s="234">
        <v>25581.493664999998</v>
      </c>
      <c r="J172" s="237"/>
    </row>
    <row r="173" spans="1:10" ht="18.75" x14ac:dyDescent="0.3">
      <c r="A173" s="235" t="s">
        <v>768</v>
      </c>
      <c r="B173" s="228" t="s">
        <v>603</v>
      </c>
      <c r="C173" s="228">
        <v>9000</v>
      </c>
      <c r="D173" s="229">
        <v>400</v>
      </c>
      <c r="E173" s="228">
        <v>400</v>
      </c>
      <c r="F173" s="230" t="s">
        <v>640</v>
      </c>
      <c r="G173" s="231">
        <v>1.46</v>
      </c>
      <c r="H173" s="231">
        <f t="shared" si="2"/>
        <v>3.65</v>
      </c>
      <c r="I173" s="234">
        <v>27951.3</v>
      </c>
      <c r="J173" s="237"/>
    </row>
    <row r="174" spans="1:10" ht="18.75" x14ac:dyDescent="0.3">
      <c r="A174" s="235" t="s">
        <v>769</v>
      </c>
      <c r="B174" s="228" t="s">
        <v>603</v>
      </c>
      <c r="C174" s="228">
        <v>9000</v>
      </c>
      <c r="D174" s="229">
        <v>400</v>
      </c>
      <c r="E174" s="228">
        <v>400</v>
      </c>
      <c r="F174" s="230" t="s">
        <v>640</v>
      </c>
      <c r="G174" s="231">
        <v>1.46</v>
      </c>
      <c r="H174" s="231">
        <f t="shared" si="2"/>
        <v>3.65</v>
      </c>
      <c r="I174" s="234">
        <v>30675.059999999998</v>
      </c>
      <c r="J174" s="237"/>
    </row>
    <row r="175" spans="1:10" ht="18.75" x14ac:dyDescent="0.3">
      <c r="A175" s="235" t="s">
        <v>770</v>
      </c>
      <c r="B175" s="228" t="s">
        <v>603</v>
      </c>
      <c r="C175" s="228">
        <v>10000</v>
      </c>
      <c r="D175" s="229">
        <v>400</v>
      </c>
      <c r="E175" s="228">
        <v>400</v>
      </c>
      <c r="F175" s="230" t="s">
        <v>626</v>
      </c>
      <c r="G175" s="231">
        <v>1.62</v>
      </c>
      <c r="H175" s="231">
        <f t="shared" si="2"/>
        <v>4.0500000000000007</v>
      </c>
      <c r="I175" s="234">
        <v>21260.945159999999</v>
      </c>
      <c r="J175" s="237"/>
    </row>
    <row r="176" spans="1:10" ht="18.75" x14ac:dyDescent="0.3">
      <c r="A176" s="235" t="s">
        <v>771</v>
      </c>
      <c r="B176" s="228" t="s">
        <v>603</v>
      </c>
      <c r="C176" s="228">
        <v>10000</v>
      </c>
      <c r="D176" s="229">
        <v>400</v>
      </c>
      <c r="E176" s="228">
        <v>400</v>
      </c>
      <c r="F176" s="230" t="s">
        <v>640</v>
      </c>
      <c r="G176" s="231">
        <v>1.62</v>
      </c>
      <c r="H176" s="231">
        <f t="shared" si="2"/>
        <v>4.0500000000000007</v>
      </c>
      <c r="I176" s="234">
        <v>24184.676294999997</v>
      </c>
      <c r="J176" s="237"/>
    </row>
    <row r="177" spans="1:10" ht="18.75" x14ac:dyDescent="0.3">
      <c r="A177" s="235" t="s">
        <v>772</v>
      </c>
      <c r="B177" s="228" t="s">
        <v>603</v>
      </c>
      <c r="C177" s="228">
        <v>10000</v>
      </c>
      <c r="D177" s="229">
        <v>400</v>
      </c>
      <c r="E177" s="228">
        <v>400</v>
      </c>
      <c r="F177" s="230" t="s">
        <v>640</v>
      </c>
      <c r="G177" s="231">
        <v>1.62</v>
      </c>
      <c r="H177" s="231">
        <f t="shared" si="2"/>
        <v>4.0500000000000007</v>
      </c>
      <c r="I177" s="234">
        <v>25415.808794999997</v>
      </c>
      <c r="J177" s="237"/>
    </row>
    <row r="178" spans="1:10" ht="18.75" x14ac:dyDescent="0.3">
      <c r="A178" s="235" t="s">
        <v>773</v>
      </c>
      <c r="B178" s="228" t="s">
        <v>603</v>
      </c>
      <c r="C178" s="228">
        <v>10000</v>
      </c>
      <c r="D178" s="229">
        <v>400</v>
      </c>
      <c r="E178" s="228">
        <v>400</v>
      </c>
      <c r="F178" s="230" t="s">
        <v>640</v>
      </c>
      <c r="G178" s="231">
        <v>1.62</v>
      </c>
      <c r="H178" s="231">
        <f t="shared" si="2"/>
        <v>4.0500000000000007</v>
      </c>
      <c r="I178" s="234">
        <v>26806.827059999996</v>
      </c>
      <c r="J178" s="237"/>
    </row>
    <row r="179" spans="1:10" ht="18.75" x14ac:dyDescent="0.3">
      <c r="A179" s="235" t="s">
        <v>774</v>
      </c>
      <c r="B179" s="228" t="s">
        <v>603</v>
      </c>
      <c r="C179" s="228">
        <v>10000</v>
      </c>
      <c r="D179" s="229">
        <v>400</v>
      </c>
      <c r="E179" s="228">
        <v>400</v>
      </c>
      <c r="F179" s="230" t="s">
        <v>640</v>
      </c>
      <c r="G179" s="231">
        <v>1.62</v>
      </c>
      <c r="H179" s="231">
        <f t="shared" si="2"/>
        <v>4.0500000000000007</v>
      </c>
      <c r="I179" s="234">
        <v>28365.723359999993</v>
      </c>
      <c r="J179" s="237"/>
    </row>
    <row r="180" spans="1:10" ht="18.75" x14ac:dyDescent="0.3">
      <c r="A180" s="235" t="s">
        <v>775</v>
      </c>
      <c r="B180" s="228" t="s">
        <v>603</v>
      </c>
      <c r="C180" s="228">
        <v>10000</v>
      </c>
      <c r="D180" s="229">
        <v>400</v>
      </c>
      <c r="E180" s="228">
        <v>400</v>
      </c>
      <c r="F180" s="230" t="s">
        <v>640</v>
      </c>
      <c r="G180" s="231">
        <v>1.62</v>
      </c>
      <c r="H180" s="231">
        <f t="shared" si="2"/>
        <v>4.0500000000000007</v>
      </c>
      <c r="I180" s="234">
        <v>30180.149999999998</v>
      </c>
      <c r="J180" s="237"/>
    </row>
    <row r="181" spans="1:10" ht="18.75" x14ac:dyDescent="0.3">
      <c r="A181" s="235" t="s">
        <v>776</v>
      </c>
      <c r="B181" s="228" t="s">
        <v>603</v>
      </c>
      <c r="C181" s="228">
        <v>10000</v>
      </c>
      <c r="D181" s="229">
        <v>400</v>
      </c>
      <c r="E181" s="228">
        <v>400</v>
      </c>
      <c r="F181" s="230" t="s">
        <v>640</v>
      </c>
      <c r="G181" s="231">
        <v>1.62</v>
      </c>
      <c r="H181" s="231">
        <f t="shared" si="2"/>
        <v>4.0500000000000007</v>
      </c>
      <c r="I181" s="234">
        <v>33781.409999999996</v>
      </c>
      <c r="J181" s="237"/>
    </row>
    <row r="182" spans="1:10" ht="18.75" x14ac:dyDescent="0.3">
      <c r="A182" s="235" t="s">
        <v>777</v>
      </c>
      <c r="B182" s="228" t="s">
        <v>603</v>
      </c>
      <c r="C182" s="228">
        <v>11000</v>
      </c>
      <c r="D182" s="229">
        <v>400</v>
      </c>
      <c r="E182" s="228">
        <v>400</v>
      </c>
      <c r="F182" s="230" t="s">
        <v>640</v>
      </c>
      <c r="G182" s="231">
        <v>1.78</v>
      </c>
      <c r="H182" s="231">
        <f t="shared" si="2"/>
        <v>4.45</v>
      </c>
      <c r="I182" s="234">
        <v>26489.248694999998</v>
      </c>
      <c r="J182" s="237"/>
    </row>
    <row r="183" spans="1:10" ht="18.75" x14ac:dyDescent="0.3">
      <c r="A183" s="235" t="s">
        <v>778</v>
      </c>
      <c r="B183" s="228" t="s">
        <v>603</v>
      </c>
      <c r="C183" s="228">
        <v>11000</v>
      </c>
      <c r="D183" s="229">
        <v>400</v>
      </c>
      <c r="E183" s="228">
        <v>400</v>
      </c>
      <c r="F183" s="230" t="s">
        <v>640</v>
      </c>
      <c r="G183" s="231">
        <v>1.78</v>
      </c>
      <c r="H183" s="231">
        <f t="shared" si="2"/>
        <v>4.45</v>
      </c>
      <c r="I183" s="234">
        <v>27832.299884999997</v>
      </c>
      <c r="J183" s="237"/>
    </row>
    <row r="184" spans="1:10" ht="18.75" x14ac:dyDescent="0.3">
      <c r="A184" s="235" t="s">
        <v>779</v>
      </c>
      <c r="B184" s="228" t="s">
        <v>603</v>
      </c>
      <c r="C184" s="228">
        <v>11000</v>
      </c>
      <c r="D184" s="229">
        <v>400</v>
      </c>
      <c r="E184" s="228">
        <v>400</v>
      </c>
      <c r="F184" s="230" t="s">
        <v>640</v>
      </c>
      <c r="G184" s="231">
        <v>1.78</v>
      </c>
      <c r="H184" s="231">
        <f t="shared" si="2"/>
        <v>4.45</v>
      </c>
      <c r="I184" s="234">
        <v>29359.227104999994</v>
      </c>
      <c r="J184" s="237"/>
    </row>
    <row r="185" spans="1:10" ht="18.75" x14ac:dyDescent="0.3">
      <c r="A185" s="235" t="s">
        <v>780</v>
      </c>
      <c r="B185" s="228" t="s">
        <v>603</v>
      </c>
      <c r="C185" s="228">
        <v>11000</v>
      </c>
      <c r="D185" s="229">
        <v>400</v>
      </c>
      <c r="E185" s="228">
        <v>400</v>
      </c>
      <c r="F185" s="230" t="s">
        <v>640</v>
      </c>
      <c r="G185" s="231">
        <v>1.78</v>
      </c>
      <c r="H185" s="231">
        <f t="shared" si="2"/>
        <v>4.45</v>
      </c>
      <c r="I185" s="234">
        <v>31062.024629999996</v>
      </c>
      <c r="J185" s="237"/>
    </row>
    <row r="186" spans="1:10" ht="18.75" x14ac:dyDescent="0.3">
      <c r="A186" s="235" t="s">
        <v>781</v>
      </c>
      <c r="B186" s="228" t="s">
        <v>603</v>
      </c>
      <c r="C186" s="228">
        <v>11000</v>
      </c>
      <c r="D186" s="229">
        <v>400</v>
      </c>
      <c r="E186" s="228">
        <v>400</v>
      </c>
      <c r="F186" s="230" t="s">
        <v>640</v>
      </c>
      <c r="G186" s="231">
        <v>1.78</v>
      </c>
      <c r="H186" s="231">
        <f t="shared" si="2"/>
        <v>4.45</v>
      </c>
      <c r="I186" s="234">
        <v>32948.698184999994</v>
      </c>
      <c r="J186" s="237"/>
    </row>
    <row r="187" spans="1:10" ht="18.75" x14ac:dyDescent="0.3">
      <c r="A187" s="235" t="s">
        <v>782</v>
      </c>
      <c r="B187" s="228" t="s">
        <v>603</v>
      </c>
      <c r="C187" s="228">
        <v>11000</v>
      </c>
      <c r="D187" s="229">
        <v>400</v>
      </c>
      <c r="E187" s="228">
        <v>400</v>
      </c>
      <c r="F187" s="230" t="s">
        <v>640</v>
      </c>
      <c r="G187" s="231">
        <v>1.78</v>
      </c>
      <c r="H187" s="231">
        <f t="shared" si="2"/>
        <v>4.45</v>
      </c>
      <c r="I187" s="234">
        <v>37266.839999999997</v>
      </c>
      <c r="J187" s="237"/>
    </row>
    <row r="188" spans="1:10" ht="18.75" x14ac:dyDescent="0.3">
      <c r="A188" s="235" t="s">
        <v>783</v>
      </c>
      <c r="B188" s="228" t="s">
        <v>603</v>
      </c>
      <c r="C188" s="228">
        <v>12000</v>
      </c>
      <c r="D188" s="229">
        <v>400</v>
      </c>
      <c r="E188" s="228">
        <v>400</v>
      </c>
      <c r="F188" s="230" t="s">
        <v>640</v>
      </c>
      <c r="G188" s="231">
        <v>1.94</v>
      </c>
      <c r="H188" s="231">
        <f t="shared" si="2"/>
        <v>4.8499999999999996</v>
      </c>
      <c r="I188" s="234">
        <v>28785.828824999997</v>
      </c>
      <c r="J188" s="237"/>
    </row>
    <row r="189" spans="1:10" ht="18.75" x14ac:dyDescent="0.3">
      <c r="A189" s="235" t="s">
        <v>784</v>
      </c>
      <c r="B189" s="228" t="s">
        <v>603</v>
      </c>
      <c r="C189" s="228">
        <v>12000</v>
      </c>
      <c r="D189" s="229">
        <v>400</v>
      </c>
      <c r="E189" s="228">
        <v>400</v>
      </c>
      <c r="F189" s="230" t="s">
        <v>640</v>
      </c>
      <c r="G189" s="231">
        <v>1.94</v>
      </c>
      <c r="H189" s="231">
        <f t="shared" si="2"/>
        <v>4.8499999999999996</v>
      </c>
      <c r="I189" s="234">
        <v>30248.804429999993</v>
      </c>
      <c r="J189" s="237"/>
    </row>
    <row r="190" spans="1:10" ht="18.75" x14ac:dyDescent="0.3">
      <c r="A190" s="235" t="s">
        <v>785</v>
      </c>
      <c r="B190" s="228" t="s">
        <v>603</v>
      </c>
      <c r="C190" s="228">
        <v>12000</v>
      </c>
      <c r="D190" s="229">
        <v>400</v>
      </c>
      <c r="E190" s="228">
        <v>400</v>
      </c>
      <c r="F190" s="230" t="s">
        <v>640</v>
      </c>
      <c r="G190" s="231">
        <v>1.94</v>
      </c>
      <c r="H190" s="231">
        <f t="shared" si="2"/>
        <v>4.8499999999999996</v>
      </c>
      <c r="I190" s="234">
        <v>31911.627149999993</v>
      </c>
      <c r="J190" s="237"/>
    </row>
    <row r="191" spans="1:10" ht="18.75" x14ac:dyDescent="0.3">
      <c r="A191" s="235" t="s">
        <v>786</v>
      </c>
      <c r="B191" s="228" t="s">
        <v>603</v>
      </c>
      <c r="C191" s="228">
        <v>12000</v>
      </c>
      <c r="D191" s="229">
        <v>400</v>
      </c>
      <c r="E191" s="228">
        <v>400</v>
      </c>
      <c r="F191" s="230" t="s">
        <v>640</v>
      </c>
      <c r="G191" s="231">
        <v>1.94</v>
      </c>
      <c r="H191" s="231">
        <f t="shared" si="2"/>
        <v>4.8499999999999996</v>
      </c>
      <c r="I191" s="234">
        <v>33198.75</v>
      </c>
      <c r="J191" s="237"/>
    </row>
    <row r="192" spans="1:10" ht="18.75" x14ac:dyDescent="0.3">
      <c r="A192" s="235" t="s">
        <v>787</v>
      </c>
      <c r="B192" s="228" t="s">
        <v>603</v>
      </c>
      <c r="C192" s="228">
        <v>12000</v>
      </c>
      <c r="D192" s="229">
        <v>400</v>
      </c>
      <c r="E192" s="228">
        <v>400</v>
      </c>
      <c r="F192" s="230" t="s">
        <v>640</v>
      </c>
      <c r="G192" s="231">
        <v>1.94</v>
      </c>
      <c r="H192" s="231">
        <f t="shared" si="2"/>
        <v>4.8499999999999996</v>
      </c>
      <c r="I192" s="234">
        <v>35820.883214999994</v>
      </c>
      <c r="J192" s="237"/>
    </row>
    <row r="193" spans="1:10" ht="18.75" x14ac:dyDescent="0.3">
      <c r="A193" s="235" t="s">
        <v>788</v>
      </c>
      <c r="B193" s="228" t="s">
        <v>603</v>
      </c>
      <c r="C193" s="228">
        <v>12000</v>
      </c>
      <c r="D193" s="229">
        <v>400</v>
      </c>
      <c r="E193" s="228">
        <v>400</v>
      </c>
      <c r="F193" s="230" t="s">
        <v>640</v>
      </c>
      <c r="G193" s="231">
        <v>1.94</v>
      </c>
      <c r="H193" s="231">
        <f t="shared" si="2"/>
        <v>4.8499999999999996</v>
      </c>
      <c r="I193" s="234">
        <v>40428.18</v>
      </c>
      <c r="J193" s="237"/>
    </row>
    <row r="194" spans="1:10" ht="18.75" x14ac:dyDescent="0.3">
      <c r="A194" s="235" t="s">
        <v>789</v>
      </c>
      <c r="B194" s="228" t="s">
        <v>603</v>
      </c>
      <c r="C194" s="228">
        <v>13000</v>
      </c>
      <c r="D194" s="229">
        <v>400</v>
      </c>
      <c r="E194" s="228">
        <v>400</v>
      </c>
      <c r="F194" s="230" t="s">
        <v>640</v>
      </c>
      <c r="G194" s="231">
        <v>2.1</v>
      </c>
      <c r="H194" s="231">
        <f t="shared" si="2"/>
        <v>5.25</v>
      </c>
      <c r="I194" s="234">
        <v>32761.229669999997</v>
      </c>
      <c r="J194" s="237"/>
    </row>
    <row r="195" spans="1:10" ht="18.75" x14ac:dyDescent="0.3">
      <c r="A195" s="235" t="s">
        <v>790</v>
      </c>
      <c r="B195" s="228" t="s">
        <v>603</v>
      </c>
      <c r="C195" s="228">
        <v>13000</v>
      </c>
      <c r="D195" s="229">
        <v>400</v>
      </c>
      <c r="E195" s="228">
        <v>400</v>
      </c>
      <c r="F195" s="230" t="s">
        <v>640</v>
      </c>
      <c r="G195" s="231">
        <v>2.1</v>
      </c>
      <c r="H195" s="231">
        <f t="shared" si="2"/>
        <v>5.25</v>
      </c>
      <c r="I195" s="234">
        <v>34559.961344999996</v>
      </c>
      <c r="J195" s="237"/>
    </row>
    <row r="196" spans="1:10" ht="18.75" x14ac:dyDescent="0.3">
      <c r="A196" s="235" t="s">
        <v>791</v>
      </c>
      <c r="B196" s="228" t="s">
        <v>603</v>
      </c>
      <c r="C196" s="228">
        <v>13000</v>
      </c>
      <c r="D196" s="229">
        <v>400</v>
      </c>
      <c r="E196" s="228">
        <v>400</v>
      </c>
      <c r="F196" s="230" t="s">
        <v>640</v>
      </c>
      <c r="G196" s="231">
        <v>2.1</v>
      </c>
      <c r="H196" s="231">
        <f t="shared" si="2"/>
        <v>5.25</v>
      </c>
      <c r="I196" s="234">
        <v>36566.545859999991</v>
      </c>
      <c r="J196" s="237"/>
    </row>
    <row r="197" spans="1:10" ht="18.75" x14ac:dyDescent="0.3">
      <c r="A197" s="235" t="s">
        <v>792</v>
      </c>
      <c r="B197" s="228" t="s">
        <v>603</v>
      </c>
      <c r="C197" s="228">
        <v>13000</v>
      </c>
      <c r="D197" s="229">
        <v>400</v>
      </c>
      <c r="E197" s="228">
        <v>400</v>
      </c>
      <c r="F197" s="230" t="s">
        <v>640</v>
      </c>
      <c r="G197" s="231">
        <v>2.1</v>
      </c>
      <c r="H197" s="231">
        <f t="shared" si="2"/>
        <v>5.25</v>
      </c>
      <c r="I197" s="234">
        <v>38780.996669999993</v>
      </c>
      <c r="J197" s="237"/>
    </row>
    <row r="198" spans="1:10" ht="18.75" x14ac:dyDescent="0.3">
      <c r="A198" s="235" t="s">
        <v>793</v>
      </c>
      <c r="B198" s="228" t="s">
        <v>603</v>
      </c>
      <c r="C198" s="228">
        <v>13000</v>
      </c>
      <c r="D198" s="229">
        <v>400</v>
      </c>
      <c r="E198" s="228">
        <v>400</v>
      </c>
      <c r="F198" s="230" t="s">
        <v>640</v>
      </c>
      <c r="G198" s="231">
        <v>2.1</v>
      </c>
      <c r="H198" s="231">
        <f t="shared" si="2"/>
        <v>5.25</v>
      </c>
      <c r="I198" s="234">
        <v>43901.909999999996</v>
      </c>
      <c r="J198" s="237"/>
    </row>
    <row r="199" spans="1:10" ht="18.75" x14ac:dyDescent="0.3">
      <c r="A199" s="235" t="s">
        <v>794</v>
      </c>
      <c r="B199" s="228" t="s">
        <v>603</v>
      </c>
      <c r="C199" s="228">
        <v>14000</v>
      </c>
      <c r="D199" s="229">
        <v>400</v>
      </c>
      <c r="E199" s="228">
        <v>400</v>
      </c>
      <c r="F199" s="230" t="s">
        <v>640</v>
      </c>
      <c r="G199" s="231">
        <v>2.2599999999999998</v>
      </c>
      <c r="H199" s="231">
        <f t="shared" si="2"/>
        <v>5.6499999999999995</v>
      </c>
      <c r="I199" s="234">
        <v>35177.720759999997</v>
      </c>
      <c r="J199" s="237"/>
    </row>
    <row r="200" spans="1:10" ht="18.75" x14ac:dyDescent="0.3">
      <c r="A200" s="235" t="s">
        <v>795</v>
      </c>
      <c r="B200" s="228" t="s">
        <v>603</v>
      </c>
      <c r="C200" s="228">
        <v>14000</v>
      </c>
      <c r="D200" s="229">
        <v>400</v>
      </c>
      <c r="E200" s="228">
        <v>400</v>
      </c>
      <c r="F200" s="230" t="s">
        <v>640</v>
      </c>
      <c r="G200" s="231">
        <v>2.2599999999999998</v>
      </c>
      <c r="H200" s="231">
        <f t="shared" si="2"/>
        <v>5.6499999999999995</v>
      </c>
      <c r="I200" s="234">
        <v>37112.361389999998</v>
      </c>
      <c r="J200" s="237"/>
    </row>
    <row r="201" spans="1:10" ht="18.75" x14ac:dyDescent="0.3">
      <c r="A201" s="235" t="s">
        <v>796</v>
      </c>
      <c r="B201" s="228" t="s">
        <v>603</v>
      </c>
      <c r="C201" s="228">
        <v>14000</v>
      </c>
      <c r="D201" s="229">
        <v>400</v>
      </c>
      <c r="E201" s="228">
        <v>400</v>
      </c>
      <c r="F201" s="230" t="s">
        <v>640</v>
      </c>
      <c r="G201" s="231">
        <v>2.2599999999999998</v>
      </c>
      <c r="H201" s="231">
        <f t="shared" si="2"/>
        <v>5.6499999999999995</v>
      </c>
      <c r="I201" s="234">
        <v>39262.847130000002</v>
      </c>
      <c r="J201" s="237"/>
    </row>
    <row r="202" spans="1:10" ht="18.75" x14ac:dyDescent="0.3">
      <c r="A202" s="235" t="s">
        <v>797</v>
      </c>
      <c r="B202" s="228" t="s">
        <v>603</v>
      </c>
      <c r="C202" s="228">
        <v>14000</v>
      </c>
      <c r="D202" s="229">
        <v>400</v>
      </c>
      <c r="E202" s="228">
        <v>400</v>
      </c>
      <c r="F202" s="230" t="s">
        <v>640</v>
      </c>
      <c r="G202" s="231">
        <v>2.2599999999999998</v>
      </c>
      <c r="H202" s="231">
        <f t="shared" si="2"/>
        <v>5.6499999999999995</v>
      </c>
      <c r="I202" s="234">
        <v>41645.175974999991</v>
      </c>
      <c r="J202" s="237"/>
    </row>
    <row r="203" spans="1:10" ht="18.75" x14ac:dyDescent="0.3">
      <c r="A203" s="235" t="s">
        <v>798</v>
      </c>
      <c r="B203" s="228" t="s">
        <v>603</v>
      </c>
      <c r="C203" s="228">
        <v>14000</v>
      </c>
      <c r="D203" s="229">
        <v>400</v>
      </c>
      <c r="E203" s="228">
        <v>400</v>
      </c>
      <c r="F203" s="230" t="s">
        <v>640</v>
      </c>
      <c r="G203" s="231">
        <v>2.2599999999999998</v>
      </c>
      <c r="H203" s="231">
        <f t="shared" si="2"/>
        <v>5.6499999999999995</v>
      </c>
      <c r="I203" s="234">
        <v>47046.869999999995</v>
      </c>
      <c r="J203" s="237"/>
    </row>
    <row r="204" spans="1:10" ht="18.75" x14ac:dyDescent="0.3">
      <c r="A204" s="235" t="s">
        <v>799</v>
      </c>
      <c r="B204" s="228" t="s">
        <v>603</v>
      </c>
      <c r="C204" s="228">
        <v>15000</v>
      </c>
      <c r="D204" s="229">
        <v>400</v>
      </c>
      <c r="E204" s="228">
        <v>400</v>
      </c>
      <c r="F204" s="230" t="s">
        <v>640</v>
      </c>
      <c r="G204" s="231">
        <v>2.42</v>
      </c>
      <c r="H204" s="231">
        <f t="shared" si="2"/>
        <v>6.05</v>
      </c>
      <c r="I204" s="234">
        <v>39664.761435</v>
      </c>
      <c r="J204" s="237"/>
    </row>
    <row r="205" spans="1:10" ht="18.75" x14ac:dyDescent="0.3">
      <c r="A205" s="235" t="s">
        <v>800</v>
      </c>
      <c r="B205" s="228" t="s">
        <v>603</v>
      </c>
      <c r="C205" s="228">
        <v>15000</v>
      </c>
      <c r="D205" s="229">
        <v>400</v>
      </c>
      <c r="E205" s="228">
        <v>400</v>
      </c>
      <c r="F205" s="230" t="s">
        <v>640</v>
      </c>
      <c r="G205" s="231">
        <v>2.42</v>
      </c>
      <c r="H205" s="231">
        <f t="shared" si="2"/>
        <v>6.05</v>
      </c>
      <c r="I205" s="234">
        <v>42398.84434499999</v>
      </c>
      <c r="J205" s="237"/>
    </row>
    <row r="206" spans="1:10" ht="18.75" x14ac:dyDescent="0.3">
      <c r="A206" s="235" t="s">
        <v>801</v>
      </c>
      <c r="B206" s="228" t="s">
        <v>603</v>
      </c>
      <c r="C206" s="228">
        <v>15000</v>
      </c>
      <c r="D206" s="229">
        <v>400</v>
      </c>
      <c r="E206" s="228">
        <v>400</v>
      </c>
      <c r="F206" s="230" t="s">
        <v>640</v>
      </c>
      <c r="G206" s="231">
        <v>2.42</v>
      </c>
      <c r="H206" s="231">
        <f t="shared" si="2"/>
        <v>6.05</v>
      </c>
      <c r="I206" s="234">
        <v>44517.347549999991</v>
      </c>
      <c r="J206" s="237"/>
    </row>
    <row r="207" spans="1:10" ht="18.75" x14ac:dyDescent="0.3">
      <c r="A207" s="235" t="s">
        <v>802</v>
      </c>
      <c r="B207" s="228" t="s">
        <v>603</v>
      </c>
      <c r="C207" s="228">
        <v>15000</v>
      </c>
      <c r="D207" s="229">
        <v>400</v>
      </c>
      <c r="E207" s="228">
        <v>400</v>
      </c>
      <c r="F207" s="230" t="s">
        <v>640</v>
      </c>
      <c r="G207" s="231">
        <v>2.42</v>
      </c>
      <c r="H207" s="231">
        <f t="shared" si="2"/>
        <v>6.05</v>
      </c>
      <c r="I207" s="234">
        <v>50304.149999999994</v>
      </c>
      <c r="J207" s="237"/>
    </row>
    <row r="208" spans="1:10" ht="18.75" x14ac:dyDescent="0.3">
      <c r="A208" s="235" t="s">
        <v>803</v>
      </c>
      <c r="B208" s="228" t="s">
        <v>603</v>
      </c>
      <c r="C208" s="228">
        <v>16000</v>
      </c>
      <c r="D208" s="229">
        <v>400</v>
      </c>
      <c r="E208" s="228">
        <v>400</v>
      </c>
      <c r="F208" s="230" t="s">
        <v>640</v>
      </c>
      <c r="G208" s="231">
        <v>2.58</v>
      </c>
      <c r="H208" s="231">
        <f t="shared" si="2"/>
        <v>6.45</v>
      </c>
      <c r="I208" s="234">
        <v>44783.366354999991</v>
      </c>
      <c r="J208" s="237"/>
    </row>
    <row r="209" spans="1:11" ht="18.75" x14ac:dyDescent="0.3">
      <c r="A209" s="235" t="s">
        <v>804</v>
      </c>
      <c r="B209" s="228" t="s">
        <v>603</v>
      </c>
      <c r="C209" s="228">
        <v>16000</v>
      </c>
      <c r="D209" s="229">
        <v>400</v>
      </c>
      <c r="E209" s="228">
        <v>400</v>
      </c>
      <c r="F209" s="230" t="s">
        <v>640</v>
      </c>
      <c r="G209" s="231">
        <v>2.58</v>
      </c>
      <c r="H209" s="231">
        <f t="shared" ref="H209:H210" si="3">G209*2.5</f>
        <v>6.45</v>
      </c>
      <c r="I209" s="234">
        <v>47493.458999999995</v>
      </c>
      <c r="J209" s="237"/>
    </row>
    <row r="210" spans="1:11" ht="18.75" x14ac:dyDescent="0.3">
      <c r="A210" s="235" t="s">
        <v>805</v>
      </c>
      <c r="B210" s="228" t="s">
        <v>603</v>
      </c>
      <c r="C210" s="228">
        <v>16000</v>
      </c>
      <c r="D210" s="229">
        <v>400</v>
      </c>
      <c r="E210" s="228">
        <v>400</v>
      </c>
      <c r="F210" s="230" t="s">
        <v>640</v>
      </c>
      <c r="G210" s="231">
        <v>2.58</v>
      </c>
      <c r="H210" s="231">
        <f t="shared" si="3"/>
        <v>6.45</v>
      </c>
      <c r="I210" s="234">
        <v>53687.789999999994</v>
      </c>
      <c r="J210" s="237"/>
    </row>
    <row r="211" spans="1:11" x14ac:dyDescent="0.25">
      <c r="J211" s="237"/>
    </row>
    <row r="212" spans="1:11" ht="17.25" x14ac:dyDescent="0.25">
      <c r="A212" s="453" t="s">
        <v>1419</v>
      </c>
      <c r="B212" s="453"/>
      <c r="C212" s="453"/>
      <c r="D212" s="453"/>
      <c r="E212" s="453"/>
      <c r="F212" s="453"/>
      <c r="G212" s="453"/>
      <c r="H212" s="453"/>
      <c r="I212" s="453"/>
      <c r="J212" s="237"/>
    </row>
    <row r="213" spans="1:11" ht="18.75" x14ac:dyDescent="0.3">
      <c r="A213" s="442" t="s">
        <v>593</v>
      </c>
      <c r="B213" s="450" t="s">
        <v>594</v>
      </c>
      <c r="C213" s="451" t="s">
        <v>334</v>
      </c>
      <c r="D213" s="451"/>
      <c r="E213" s="451"/>
      <c r="F213" s="450" t="s">
        <v>595</v>
      </c>
      <c r="G213" s="450" t="s">
        <v>590</v>
      </c>
      <c r="H213" s="450" t="s">
        <v>604</v>
      </c>
      <c r="I213" s="452" t="s">
        <v>597</v>
      </c>
      <c r="J213" s="237"/>
    </row>
    <row r="214" spans="1:11" ht="18.75" x14ac:dyDescent="0.3">
      <c r="A214" s="442"/>
      <c r="B214" s="442"/>
      <c r="C214" s="223" t="s">
        <v>605</v>
      </c>
      <c r="D214" s="223" t="s">
        <v>606</v>
      </c>
      <c r="E214" s="223" t="s">
        <v>599</v>
      </c>
      <c r="F214" s="442"/>
      <c r="G214" s="442"/>
      <c r="H214" s="442"/>
      <c r="I214" s="443"/>
      <c r="J214" s="237"/>
    </row>
    <row r="215" spans="1:11" ht="18.75" x14ac:dyDescent="0.25">
      <c r="A215" s="442"/>
      <c r="B215" s="442"/>
      <c r="C215" s="224" t="s">
        <v>600</v>
      </c>
      <c r="D215" s="224" t="s">
        <v>600</v>
      </c>
      <c r="E215" s="224" t="s">
        <v>600</v>
      </c>
      <c r="F215" s="442"/>
      <c r="G215" s="224" t="s">
        <v>607</v>
      </c>
      <c r="H215" s="224" t="s">
        <v>601</v>
      </c>
      <c r="I215" s="225" t="s">
        <v>602</v>
      </c>
      <c r="J215" s="237"/>
    </row>
    <row r="216" spans="1:11" ht="18.75" x14ac:dyDescent="0.25">
      <c r="A216" s="445" t="s">
        <v>1416</v>
      </c>
      <c r="B216" s="446"/>
      <c r="C216" s="446"/>
      <c r="D216" s="446"/>
      <c r="E216" s="446"/>
      <c r="F216" s="446"/>
      <c r="G216" s="446"/>
      <c r="H216" s="446"/>
      <c r="I216" s="447"/>
      <c r="J216" s="237"/>
    </row>
    <row r="217" spans="1:11" ht="18.75" x14ac:dyDescent="0.3">
      <c r="A217" s="236" t="s">
        <v>1379</v>
      </c>
      <c r="B217" s="228" t="s">
        <v>603</v>
      </c>
      <c r="C217" s="228">
        <v>7000</v>
      </c>
      <c r="D217" s="229">
        <v>300</v>
      </c>
      <c r="E217" s="228">
        <v>300</v>
      </c>
      <c r="F217" s="230" t="s">
        <v>640</v>
      </c>
      <c r="G217" s="231">
        <f>(C217*D217*E217)*0.00000000102</f>
        <v>0.64259999999999995</v>
      </c>
      <c r="H217" s="231">
        <f>G217*2.55</f>
        <v>1.6386299999999998</v>
      </c>
      <c r="I217" s="234">
        <v>10343.527526153202</v>
      </c>
      <c r="J217" s="237"/>
      <c r="K217" s="237"/>
    </row>
    <row r="218" spans="1:11" ht="18.75" x14ac:dyDescent="0.3">
      <c r="A218" s="236" t="s">
        <v>1380</v>
      </c>
      <c r="B218" s="228" t="s">
        <v>603</v>
      </c>
      <c r="C218" s="228">
        <v>7000</v>
      </c>
      <c r="D218" s="229">
        <v>300</v>
      </c>
      <c r="E218" s="228">
        <v>300</v>
      </c>
      <c r="F218" s="230" t="s">
        <v>640</v>
      </c>
      <c r="G218" s="231">
        <f t="shared" ref="G218:G253" si="4">(C218*D218*E218)*0.00000000102</f>
        <v>0.64259999999999995</v>
      </c>
      <c r="H218" s="231">
        <f t="shared" ref="H218:H253" si="5">G218*2.55</f>
        <v>1.6386299999999998</v>
      </c>
      <c r="I218" s="234">
        <v>10343.527526153202</v>
      </c>
      <c r="J218" s="237"/>
    </row>
    <row r="219" spans="1:11" ht="18.75" x14ac:dyDescent="0.3">
      <c r="A219" s="236" t="s">
        <v>1381</v>
      </c>
      <c r="B219" s="228" t="s">
        <v>603</v>
      </c>
      <c r="C219" s="228">
        <v>7000</v>
      </c>
      <c r="D219" s="229">
        <v>300</v>
      </c>
      <c r="E219" s="228">
        <v>300</v>
      </c>
      <c r="F219" s="230" t="s">
        <v>640</v>
      </c>
      <c r="G219" s="231">
        <f t="shared" si="4"/>
        <v>0.64259999999999995</v>
      </c>
      <c r="H219" s="231">
        <f t="shared" si="5"/>
        <v>1.6386299999999998</v>
      </c>
      <c r="I219" s="234">
        <v>10343.527526153202</v>
      </c>
      <c r="J219" s="237"/>
    </row>
    <row r="220" spans="1:11" ht="18.75" x14ac:dyDescent="0.3">
      <c r="A220" s="236" t="s">
        <v>1382</v>
      </c>
      <c r="B220" s="228" t="s">
        <v>603</v>
      </c>
      <c r="C220" s="228">
        <v>7000</v>
      </c>
      <c r="D220" s="229">
        <v>300</v>
      </c>
      <c r="E220" s="228">
        <v>300</v>
      </c>
      <c r="F220" s="230" t="s">
        <v>640</v>
      </c>
      <c r="G220" s="231">
        <f t="shared" si="4"/>
        <v>0.64259999999999995</v>
      </c>
      <c r="H220" s="231">
        <f t="shared" si="5"/>
        <v>1.6386299999999998</v>
      </c>
      <c r="I220" s="234">
        <v>11206.766646079461</v>
      </c>
      <c r="J220" s="237"/>
    </row>
    <row r="221" spans="1:11" ht="18.75" x14ac:dyDescent="0.3">
      <c r="A221" s="236" t="s">
        <v>1383</v>
      </c>
      <c r="B221" s="228" t="s">
        <v>603</v>
      </c>
      <c r="C221" s="228">
        <v>7000</v>
      </c>
      <c r="D221" s="229">
        <v>300</v>
      </c>
      <c r="E221" s="228">
        <v>300</v>
      </c>
      <c r="F221" s="230" t="s">
        <v>640</v>
      </c>
      <c r="G221" s="231">
        <f t="shared" si="4"/>
        <v>0.64259999999999995</v>
      </c>
      <c r="H221" s="231">
        <f t="shared" si="5"/>
        <v>1.6386299999999998</v>
      </c>
      <c r="I221" s="234">
        <v>12652.271798328589</v>
      </c>
      <c r="J221" s="237"/>
    </row>
    <row r="222" spans="1:11" ht="18.75" x14ac:dyDescent="0.3">
      <c r="A222" s="236" t="s">
        <v>1384</v>
      </c>
      <c r="B222" s="228" t="s">
        <v>603</v>
      </c>
      <c r="C222" s="228">
        <v>8000</v>
      </c>
      <c r="D222" s="229">
        <v>300</v>
      </c>
      <c r="E222" s="228">
        <v>300</v>
      </c>
      <c r="F222" s="230" t="s">
        <v>640</v>
      </c>
      <c r="G222" s="231">
        <f t="shared" si="4"/>
        <v>0.73439999999999994</v>
      </c>
      <c r="H222" s="231">
        <f t="shared" si="5"/>
        <v>1.8727199999999997</v>
      </c>
      <c r="I222" s="234">
        <v>11714.347405779668</v>
      </c>
      <c r="J222" s="237"/>
    </row>
    <row r="223" spans="1:11" ht="18.75" x14ac:dyDescent="0.3">
      <c r="A223" s="236" t="s">
        <v>1385</v>
      </c>
      <c r="B223" s="228" t="s">
        <v>603</v>
      </c>
      <c r="C223" s="228">
        <v>8000</v>
      </c>
      <c r="D223" s="229">
        <v>300</v>
      </c>
      <c r="E223" s="228">
        <v>300</v>
      </c>
      <c r="F223" s="230" t="s">
        <v>640</v>
      </c>
      <c r="G223" s="231">
        <f t="shared" si="4"/>
        <v>0.73439999999999994</v>
      </c>
      <c r="H223" s="231">
        <f t="shared" si="5"/>
        <v>1.8727199999999997</v>
      </c>
      <c r="I223" s="234">
        <v>11714.347405779668</v>
      </c>
      <c r="J223" s="237"/>
    </row>
    <row r="224" spans="1:11" ht="18.75" x14ac:dyDescent="0.3">
      <c r="A224" s="236" t="s">
        <v>1386</v>
      </c>
      <c r="B224" s="228" t="s">
        <v>603</v>
      </c>
      <c r="C224" s="228">
        <v>8000</v>
      </c>
      <c r="D224" s="229">
        <v>300</v>
      </c>
      <c r="E224" s="228">
        <v>300</v>
      </c>
      <c r="F224" s="230" t="s">
        <v>640</v>
      </c>
      <c r="G224" s="231">
        <f t="shared" si="4"/>
        <v>0.73439999999999994</v>
      </c>
      <c r="H224" s="231">
        <f t="shared" si="5"/>
        <v>1.8727199999999997</v>
      </c>
      <c r="I224" s="234">
        <v>11714.347405779668</v>
      </c>
      <c r="J224" s="237"/>
    </row>
    <row r="225" spans="1:10" ht="18.75" x14ac:dyDescent="0.3">
      <c r="A225" s="236" t="s">
        <v>1387</v>
      </c>
      <c r="B225" s="228" t="s">
        <v>603</v>
      </c>
      <c r="C225" s="228">
        <v>8000</v>
      </c>
      <c r="D225" s="229">
        <v>300</v>
      </c>
      <c r="E225" s="228">
        <v>300</v>
      </c>
      <c r="F225" s="230" t="s">
        <v>640</v>
      </c>
      <c r="G225" s="231">
        <f t="shared" si="4"/>
        <v>0.73439999999999994</v>
      </c>
      <c r="H225" s="231">
        <f t="shared" si="5"/>
        <v>1.8727199999999997</v>
      </c>
      <c r="I225" s="234">
        <v>12904.401904902608</v>
      </c>
      <c r="J225" s="237"/>
    </row>
    <row r="226" spans="1:10" ht="18.75" x14ac:dyDescent="0.3">
      <c r="A226" s="236" t="s">
        <v>1388</v>
      </c>
      <c r="B226" s="228" t="s">
        <v>603</v>
      </c>
      <c r="C226" s="228">
        <v>8000</v>
      </c>
      <c r="D226" s="229">
        <v>300</v>
      </c>
      <c r="E226" s="228">
        <v>300</v>
      </c>
      <c r="F226" s="230" t="s">
        <v>640</v>
      </c>
      <c r="G226" s="231">
        <f t="shared" si="4"/>
        <v>0.73439999999999994</v>
      </c>
      <c r="H226" s="231">
        <f t="shared" si="5"/>
        <v>1.8727199999999997</v>
      </c>
      <c r="I226" s="234">
        <v>14346.332554389808</v>
      </c>
      <c r="J226" s="237"/>
    </row>
    <row r="227" spans="1:10" s="217" customFormat="1" ht="18.75" x14ac:dyDescent="0.3">
      <c r="A227" s="236" t="s">
        <v>1389</v>
      </c>
      <c r="B227" s="228" t="s">
        <v>603</v>
      </c>
      <c r="C227" s="228">
        <v>8000</v>
      </c>
      <c r="D227" s="229">
        <v>300</v>
      </c>
      <c r="E227" s="228">
        <v>300</v>
      </c>
      <c r="F227" s="230" t="s">
        <v>640</v>
      </c>
      <c r="G227" s="231">
        <f t="shared" si="4"/>
        <v>0.73439999999999994</v>
      </c>
      <c r="H227" s="231">
        <f t="shared" si="5"/>
        <v>1.8727199999999997</v>
      </c>
      <c r="I227" s="234">
        <v>15975.831418444446</v>
      </c>
      <c r="J227" s="237"/>
    </row>
    <row r="228" spans="1:10" s="217" customFormat="1" ht="18.75" x14ac:dyDescent="0.3">
      <c r="A228" s="236" t="s">
        <v>1390</v>
      </c>
      <c r="B228" s="228" t="s">
        <v>603</v>
      </c>
      <c r="C228" s="228">
        <v>8000</v>
      </c>
      <c r="D228" s="229">
        <v>300</v>
      </c>
      <c r="E228" s="228">
        <v>300</v>
      </c>
      <c r="F228" s="230" t="s">
        <v>640</v>
      </c>
      <c r="G228" s="231">
        <f t="shared" si="4"/>
        <v>0.73439999999999994</v>
      </c>
      <c r="H228" s="231">
        <f t="shared" si="5"/>
        <v>1.8727199999999997</v>
      </c>
      <c r="I228" s="234">
        <v>17781.175483656061</v>
      </c>
      <c r="J228" s="237"/>
    </row>
    <row r="229" spans="1:10" s="217" customFormat="1" ht="18.75" x14ac:dyDescent="0.3">
      <c r="A229" s="236" t="s">
        <v>1391</v>
      </c>
      <c r="B229" s="228" t="s">
        <v>603</v>
      </c>
      <c r="C229" s="228">
        <v>9000</v>
      </c>
      <c r="D229" s="229">
        <v>300</v>
      </c>
      <c r="E229" s="228">
        <v>300</v>
      </c>
      <c r="F229" s="230" t="s">
        <v>640</v>
      </c>
      <c r="G229" s="231">
        <f t="shared" si="4"/>
        <v>0.82620000000000005</v>
      </c>
      <c r="H229" s="231">
        <f t="shared" si="5"/>
        <v>2.1068099999999998</v>
      </c>
      <c r="I229" s="234">
        <v>13061.163639714256</v>
      </c>
      <c r="J229" s="237"/>
    </row>
    <row r="230" spans="1:10" s="217" customFormat="1" ht="18.75" x14ac:dyDescent="0.3">
      <c r="A230" s="236" t="s">
        <v>1392</v>
      </c>
      <c r="B230" s="228" t="s">
        <v>603</v>
      </c>
      <c r="C230" s="228">
        <v>9000</v>
      </c>
      <c r="D230" s="229">
        <v>300</v>
      </c>
      <c r="E230" s="228">
        <v>300</v>
      </c>
      <c r="F230" s="230" t="s">
        <v>640</v>
      </c>
      <c r="G230" s="231">
        <f t="shared" si="4"/>
        <v>0.82620000000000005</v>
      </c>
      <c r="H230" s="231">
        <f t="shared" si="5"/>
        <v>2.1068099999999998</v>
      </c>
      <c r="I230" s="234">
        <v>13061.163639714256</v>
      </c>
      <c r="J230" s="237"/>
    </row>
    <row r="231" spans="1:10" s="217" customFormat="1" ht="18.75" x14ac:dyDescent="0.3">
      <c r="A231" s="236" t="s">
        <v>1393</v>
      </c>
      <c r="B231" s="228" t="s">
        <v>603</v>
      </c>
      <c r="C231" s="228">
        <v>9000</v>
      </c>
      <c r="D231" s="229">
        <v>300</v>
      </c>
      <c r="E231" s="228">
        <v>300</v>
      </c>
      <c r="F231" s="230" t="s">
        <v>640</v>
      </c>
      <c r="G231" s="231">
        <f t="shared" si="4"/>
        <v>0.82620000000000005</v>
      </c>
      <c r="H231" s="231">
        <f t="shared" si="5"/>
        <v>2.1068099999999998</v>
      </c>
      <c r="I231" s="234">
        <v>14410.475813610386</v>
      </c>
      <c r="J231" s="237"/>
    </row>
    <row r="232" spans="1:10" s="221" customFormat="1" ht="18.75" x14ac:dyDescent="0.3">
      <c r="A232" s="236" t="s">
        <v>1394</v>
      </c>
      <c r="B232" s="228" t="s">
        <v>603</v>
      </c>
      <c r="C232" s="228">
        <v>9000</v>
      </c>
      <c r="D232" s="229">
        <v>300</v>
      </c>
      <c r="E232" s="228">
        <v>300</v>
      </c>
      <c r="F232" s="230" t="s">
        <v>640</v>
      </c>
      <c r="G232" s="231">
        <f t="shared" si="4"/>
        <v>0.82620000000000005</v>
      </c>
      <c r="H232" s="231">
        <f t="shared" si="5"/>
        <v>2.1068099999999998</v>
      </c>
      <c r="I232" s="234">
        <v>16016.528650844095</v>
      </c>
      <c r="J232" s="237"/>
    </row>
    <row r="233" spans="1:10" ht="18.75" x14ac:dyDescent="0.3">
      <c r="A233" s="236" t="s">
        <v>1395</v>
      </c>
      <c r="B233" s="228" t="s">
        <v>603</v>
      </c>
      <c r="C233" s="228">
        <v>9000</v>
      </c>
      <c r="D233" s="229">
        <v>300</v>
      </c>
      <c r="E233" s="228">
        <v>300</v>
      </c>
      <c r="F233" s="230" t="s">
        <v>640</v>
      </c>
      <c r="G233" s="231">
        <f t="shared" si="4"/>
        <v>0.82620000000000005</v>
      </c>
      <c r="H233" s="231">
        <f t="shared" si="5"/>
        <v>2.1068099999999998</v>
      </c>
      <c r="I233" s="234">
        <v>17845.318742876632</v>
      </c>
      <c r="J233" s="237"/>
    </row>
    <row r="234" spans="1:10" ht="18.75" x14ac:dyDescent="0.3">
      <c r="A234" s="236" t="s">
        <v>1396</v>
      </c>
      <c r="B234" s="228" t="s">
        <v>603</v>
      </c>
      <c r="C234" s="228">
        <v>9000</v>
      </c>
      <c r="D234" s="229">
        <v>300</v>
      </c>
      <c r="E234" s="228">
        <v>300</v>
      </c>
      <c r="F234" s="230" t="s">
        <v>640</v>
      </c>
      <c r="G234" s="231">
        <f t="shared" si="4"/>
        <v>0.82620000000000005</v>
      </c>
      <c r="H234" s="231">
        <f t="shared" si="5"/>
        <v>2.1068099999999998</v>
      </c>
      <c r="I234" s="234">
        <v>19873.400062887085</v>
      </c>
      <c r="J234" s="237"/>
    </row>
    <row r="235" spans="1:10" ht="18.75" x14ac:dyDescent="0.3">
      <c r="A235" s="236" t="s">
        <v>1397</v>
      </c>
      <c r="B235" s="228" t="s">
        <v>603</v>
      </c>
      <c r="C235" s="228">
        <v>10000</v>
      </c>
      <c r="D235" s="229">
        <v>300</v>
      </c>
      <c r="E235" s="228">
        <v>300</v>
      </c>
      <c r="F235" s="230" t="s">
        <v>640</v>
      </c>
      <c r="G235" s="231">
        <f t="shared" si="4"/>
        <v>0.91800000000000004</v>
      </c>
      <c r="H235" s="231">
        <f t="shared" si="5"/>
        <v>2.3409</v>
      </c>
      <c r="I235" s="234">
        <v>14511.124230898844</v>
      </c>
      <c r="J235" s="237"/>
    </row>
    <row r="236" spans="1:10" ht="18.75" x14ac:dyDescent="0.3">
      <c r="A236" s="236" t="s">
        <v>1398</v>
      </c>
      <c r="B236" s="228" t="s">
        <v>603</v>
      </c>
      <c r="C236" s="228">
        <v>10000</v>
      </c>
      <c r="D236" s="229">
        <v>300</v>
      </c>
      <c r="E236" s="228">
        <v>300</v>
      </c>
      <c r="F236" s="230" t="s">
        <v>640</v>
      </c>
      <c r="G236" s="231">
        <f t="shared" si="4"/>
        <v>0.91800000000000004</v>
      </c>
      <c r="H236" s="231">
        <f t="shared" si="5"/>
        <v>2.3409</v>
      </c>
      <c r="I236" s="234">
        <v>15996.109066662282</v>
      </c>
      <c r="J236" s="237"/>
    </row>
    <row r="237" spans="1:10" ht="18.75" x14ac:dyDescent="0.3">
      <c r="A237" s="236" t="s">
        <v>1399</v>
      </c>
      <c r="B237" s="228" t="s">
        <v>603</v>
      </c>
      <c r="C237" s="228">
        <v>10000</v>
      </c>
      <c r="D237" s="229">
        <v>300</v>
      </c>
      <c r="E237" s="228">
        <v>300</v>
      </c>
      <c r="F237" s="230" t="s">
        <v>640</v>
      </c>
      <c r="G237" s="231">
        <f t="shared" si="4"/>
        <v>0.91800000000000004</v>
      </c>
      <c r="H237" s="231">
        <f t="shared" si="5"/>
        <v>2.3409</v>
      </c>
      <c r="I237" s="234">
        <v>17789.95092859531</v>
      </c>
      <c r="J237" s="237"/>
    </row>
    <row r="238" spans="1:10" ht="18.75" x14ac:dyDescent="0.3">
      <c r="A238" s="236" t="s">
        <v>1400</v>
      </c>
      <c r="B238" s="228" t="s">
        <v>603</v>
      </c>
      <c r="C238" s="228">
        <v>10000</v>
      </c>
      <c r="D238" s="229">
        <v>300</v>
      </c>
      <c r="E238" s="228">
        <v>300</v>
      </c>
      <c r="F238" s="230" t="s">
        <v>640</v>
      </c>
      <c r="G238" s="231">
        <f t="shared" si="4"/>
        <v>0.91800000000000004</v>
      </c>
      <c r="H238" s="231">
        <f t="shared" si="5"/>
        <v>2.3409</v>
      </c>
      <c r="I238" s="234">
        <v>19806.309235195291</v>
      </c>
      <c r="J238" s="237"/>
    </row>
    <row r="239" spans="1:10" ht="18.75" x14ac:dyDescent="0.3">
      <c r="A239" s="236" t="s">
        <v>1401</v>
      </c>
      <c r="B239" s="228" t="s">
        <v>603</v>
      </c>
      <c r="C239" s="228">
        <v>10000</v>
      </c>
      <c r="D239" s="229">
        <v>300</v>
      </c>
      <c r="E239" s="228">
        <v>300</v>
      </c>
      <c r="F239" s="230" t="s">
        <v>640</v>
      </c>
      <c r="G239" s="231">
        <f t="shared" si="4"/>
        <v>0.91800000000000004</v>
      </c>
      <c r="H239" s="231">
        <f t="shared" si="5"/>
        <v>2.3409</v>
      </c>
      <c r="I239" s="234">
        <v>22057.127810004571</v>
      </c>
      <c r="J239" s="237"/>
    </row>
    <row r="240" spans="1:10" ht="18.75" x14ac:dyDescent="0.3">
      <c r="A240" s="236" t="s">
        <v>1402</v>
      </c>
      <c r="B240" s="228" t="s">
        <v>603</v>
      </c>
      <c r="C240" s="228">
        <v>10000</v>
      </c>
      <c r="D240" s="229">
        <v>300</v>
      </c>
      <c r="E240" s="228">
        <v>300</v>
      </c>
      <c r="F240" s="230" t="s">
        <v>640</v>
      </c>
      <c r="G240" s="231">
        <f t="shared" si="4"/>
        <v>0.91800000000000004</v>
      </c>
      <c r="H240" s="231">
        <f t="shared" si="5"/>
        <v>2.3409</v>
      </c>
      <c r="I240" s="234">
        <v>24554.129666433622</v>
      </c>
      <c r="J240" s="237"/>
    </row>
    <row r="241" spans="1:10" ht="18.75" x14ac:dyDescent="0.3">
      <c r="A241" s="236" t="s">
        <v>1403</v>
      </c>
      <c r="B241" s="228" t="s">
        <v>603</v>
      </c>
      <c r="C241" s="228">
        <v>10000</v>
      </c>
      <c r="D241" s="229">
        <v>300</v>
      </c>
      <c r="E241" s="228">
        <v>300</v>
      </c>
      <c r="F241" s="230" t="s">
        <v>640</v>
      </c>
      <c r="G241" s="231">
        <f t="shared" si="4"/>
        <v>0.91800000000000004</v>
      </c>
      <c r="H241" s="231">
        <f t="shared" si="5"/>
        <v>2.3409</v>
      </c>
      <c r="I241" s="234">
        <v>28739.245453969641</v>
      </c>
      <c r="J241" s="237"/>
    </row>
    <row r="242" spans="1:10" ht="18.75" x14ac:dyDescent="0.3">
      <c r="A242" s="236" t="s">
        <v>1404</v>
      </c>
      <c r="B242" s="228" t="s">
        <v>603</v>
      </c>
      <c r="C242" s="228">
        <v>11000</v>
      </c>
      <c r="D242" s="229">
        <v>300</v>
      </c>
      <c r="E242" s="228">
        <v>300</v>
      </c>
      <c r="F242" s="230" t="s">
        <v>640</v>
      </c>
      <c r="G242" s="231">
        <f t="shared" si="4"/>
        <v>1.0098</v>
      </c>
      <c r="H242" s="231">
        <f t="shared" si="5"/>
        <v>2.5749900000000001</v>
      </c>
      <c r="I242" s="234">
        <v>17502.403785501931</v>
      </c>
      <c r="J242" s="237"/>
    </row>
    <row r="243" spans="1:10" ht="18.75" x14ac:dyDescent="0.3">
      <c r="A243" s="236" t="s">
        <v>1405</v>
      </c>
      <c r="B243" s="228" t="s">
        <v>603</v>
      </c>
      <c r="C243" s="228">
        <v>11000</v>
      </c>
      <c r="D243" s="229">
        <v>300</v>
      </c>
      <c r="E243" s="228">
        <v>300</v>
      </c>
      <c r="F243" s="230" t="s">
        <v>640</v>
      </c>
      <c r="G243" s="231">
        <f t="shared" si="4"/>
        <v>1.0098</v>
      </c>
      <c r="H243" s="231">
        <f t="shared" si="5"/>
        <v>2.5749900000000001</v>
      </c>
      <c r="I243" s="234">
        <v>19460.147025049588</v>
      </c>
      <c r="J243" s="237"/>
    </row>
    <row r="244" spans="1:10" ht="18.75" x14ac:dyDescent="0.3">
      <c r="A244" s="236" t="s">
        <v>1406</v>
      </c>
      <c r="B244" s="228" t="s">
        <v>603</v>
      </c>
      <c r="C244" s="228">
        <v>11000</v>
      </c>
      <c r="D244" s="229">
        <v>300</v>
      </c>
      <c r="E244" s="228">
        <v>300</v>
      </c>
      <c r="F244" s="230" t="s">
        <v>640</v>
      </c>
      <c r="G244" s="231">
        <f t="shared" si="4"/>
        <v>1.0098</v>
      </c>
      <c r="H244" s="231">
        <f t="shared" si="5"/>
        <v>2.5749900000000001</v>
      </c>
      <c r="I244" s="234">
        <v>21675.796559627484</v>
      </c>
      <c r="J244" s="237"/>
    </row>
    <row r="245" spans="1:10" ht="18.75" x14ac:dyDescent="0.3">
      <c r="A245" s="236" t="s">
        <v>1407</v>
      </c>
      <c r="B245" s="228" t="s">
        <v>603</v>
      </c>
      <c r="C245" s="228">
        <v>11000</v>
      </c>
      <c r="D245" s="229">
        <v>300</v>
      </c>
      <c r="E245" s="228">
        <v>300</v>
      </c>
      <c r="F245" s="230" t="s">
        <v>640</v>
      </c>
      <c r="G245" s="231">
        <f t="shared" si="4"/>
        <v>1.0098</v>
      </c>
      <c r="H245" s="231">
        <f t="shared" si="5"/>
        <v>2.5749900000000001</v>
      </c>
      <c r="I245" s="234">
        <v>24149.352389235599</v>
      </c>
      <c r="J245" s="237"/>
    </row>
    <row r="246" spans="1:10" ht="18.75" x14ac:dyDescent="0.3">
      <c r="A246" s="236" t="s">
        <v>1408</v>
      </c>
      <c r="B246" s="228" t="s">
        <v>603</v>
      </c>
      <c r="C246" s="228">
        <v>11000</v>
      </c>
      <c r="D246" s="229">
        <v>300</v>
      </c>
      <c r="E246" s="228">
        <v>300</v>
      </c>
      <c r="F246" s="230" t="s">
        <v>640</v>
      </c>
      <c r="G246" s="231">
        <f t="shared" si="4"/>
        <v>1.0098</v>
      </c>
      <c r="H246" s="231">
        <f t="shared" si="5"/>
        <v>2.5749900000000001</v>
      </c>
      <c r="I246" s="234">
        <v>26880.814513873949</v>
      </c>
      <c r="J246" s="237"/>
    </row>
    <row r="247" spans="1:10" ht="18.75" x14ac:dyDescent="0.3">
      <c r="A247" s="236" t="s">
        <v>1409</v>
      </c>
      <c r="B247" s="228" t="s">
        <v>603</v>
      </c>
      <c r="C247" s="228">
        <v>11000</v>
      </c>
      <c r="D247" s="229">
        <v>300</v>
      </c>
      <c r="E247" s="228">
        <v>300</v>
      </c>
      <c r="F247" s="230" t="s">
        <v>640</v>
      </c>
      <c r="G247" s="231">
        <f t="shared" si="4"/>
        <v>1.0098</v>
      </c>
      <c r="H247" s="231">
        <f t="shared" si="5"/>
        <v>2.5749900000000001</v>
      </c>
      <c r="I247" s="234">
        <v>31476.235770776231</v>
      </c>
      <c r="J247" s="237"/>
    </row>
    <row r="248" spans="1:10" ht="18.75" x14ac:dyDescent="0.3">
      <c r="A248" s="236" t="s">
        <v>1410</v>
      </c>
      <c r="B248" s="228" t="s">
        <v>603</v>
      </c>
      <c r="C248" s="228">
        <v>12000</v>
      </c>
      <c r="D248" s="229">
        <v>300</v>
      </c>
      <c r="E248" s="228">
        <v>300</v>
      </c>
      <c r="F248" s="230" t="s">
        <v>640</v>
      </c>
      <c r="G248" s="231">
        <f t="shared" si="4"/>
        <v>1.1015999999999999</v>
      </c>
      <c r="H248" s="231">
        <f t="shared" si="5"/>
        <v>2.8090799999999998</v>
      </c>
      <c r="I248" s="234">
        <v>19008.477694209709</v>
      </c>
      <c r="J248" s="237"/>
    </row>
    <row r="249" spans="1:10" ht="18.75" x14ac:dyDescent="0.3">
      <c r="A249" s="236" t="s">
        <v>1411</v>
      </c>
      <c r="B249" s="228" t="s">
        <v>603</v>
      </c>
      <c r="C249" s="228">
        <v>12000</v>
      </c>
      <c r="D249" s="229">
        <v>300</v>
      </c>
      <c r="E249" s="228">
        <v>300</v>
      </c>
      <c r="F249" s="230" t="s">
        <v>640</v>
      </c>
      <c r="G249" s="231">
        <f t="shared" si="4"/>
        <v>1.1015999999999999</v>
      </c>
      <c r="H249" s="231">
        <f t="shared" si="5"/>
        <v>2.8090799999999998</v>
      </c>
      <c r="I249" s="234">
        <v>21130.34312150388</v>
      </c>
      <c r="J249" s="237"/>
    </row>
    <row r="250" spans="1:10" ht="18.75" x14ac:dyDescent="0.3">
      <c r="A250" s="236" t="s">
        <v>1412</v>
      </c>
      <c r="B250" s="228" t="s">
        <v>603</v>
      </c>
      <c r="C250" s="228">
        <v>12000</v>
      </c>
      <c r="D250" s="229">
        <v>300</v>
      </c>
      <c r="E250" s="228">
        <v>300</v>
      </c>
      <c r="F250" s="230" t="s">
        <v>640</v>
      </c>
      <c r="G250" s="231">
        <f t="shared" si="4"/>
        <v>1.1015999999999999</v>
      </c>
      <c r="H250" s="231">
        <f t="shared" si="5"/>
        <v>2.8090799999999998</v>
      </c>
      <c r="I250" s="234">
        <v>23545.283884059678</v>
      </c>
      <c r="J250" s="237"/>
    </row>
    <row r="251" spans="1:10" ht="18.75" x14ac:dyDescent="0.3">
      <c r="A251" s="236" t="s">
        <v>1413</v>
      </c>
      <c r="B251" s="228" t="s">
        <v>603</v>
      </c>
      <c r="C251" s="228">
        <v>12000</v>
      </c>
      <c r="D251" s="229">
        <v>300</v>
      </c>
      <c r="E251" s="228">
        <v>300</v>
      </c>
      <c r="F251" s="230" t="s">
        <v>640</v>
      </c>
      <c r="G251" s="231">
        <f t="shared" si="4"/>
        <v>1.1015999999999999</v>
      </c>
      <c r="H251" s="231">
        <f t="shared" si="5"/>
        <v>2.8090799999999998</v>
      </c>
      <c r="I251" s="234">
        <v>26241.57696846663</v>
      </c>
      <c r="J251" s="237"/>
    </row>
    <row r="252" spans="1:10" ht="18.75" x14ac:dyDescent="0.3">
      <c r="A252" s="236" t="s">
        <v>1414</v>
      </c>
      <c r="B252" s="228" t="s">
        <v>603</v>
      </c>
      <c r="C252" s="228">
        <v>12000</v>
      </c>
      <c r="D252" s="229">
        <v>300</v>
      </c>
      <c r="E252" s="228">
        <v>300</v>
      </c>
      <c r="F252" s="230" t="s">
        <v>640</v>
      </c>
      <c r="G252" s="231">
        <f t="shared" si="4"/>
        <v>1.1015999999999999</v>
      </c>
      <c r="H252" s="231">
        <f t="shared" si="5"/>
        <v>2.8090799999999998</v>
      </c>
      <c r="I252" s="234">
        <v>29219.222374724752</v>
      </c>
      <c r="J252" s="237"/>
    </row>
    <row r="253" spans="1:10" ht="18.75" x14ac:dyDescent="0.3">
      <c r="A253" s="236" t="s">
        <v>1415</v>
      </c>
      <c r="B253" s="228" t="s">
        <v>603</v>
      </c>
      <c r="C253" s="228">
        <v>12000</v>
      </c>
      <c r="D253" s="229">
        <v>300</v>
      </c>
      <c r="E253" s="228">
        <v>300</v>
      </c>
      <c r="F253" s="230" t="s">
        <v>640</v>
      </c>
      <c r="G253" s="231">
        <f t="shared" si="4"/>
        <v>1.1015999999999999</v>
      </c>
      <c r="H253" s="231">
        <f t="shared" si="5"/>
        <v>2.8090799999999998</v>
      </c>
      <c r="I253" s="234">
        <v>34213.226087582858</v>
      </c>
      <c r="J253" s="237"/>
    </row>
    <row r="254" spans="1:10" x14ac:dyDescent="0.25">
      <c r="J254" s="237"/>
    </row>
    <row r="255" spans="1:10" ht="18.75" x14ac:dyDescent="0.3">
      <c r="A255" s="442" t="s">
        <v>593</v>
      </c>
      <c r="B255" s="442" t="s">
        <v>594</v>
      </c>
      <c r="C255" s="444" t="s">
        <v>334</v>
      </c>
      <c r="D255" s="444"/>
      <c r="E255" s="444"/>
      <c r="F255" s="442" t="s">
        <v>595</v>
      </c>
      <c r="G255" s="442" t="s">
        <v>590</v>
      </c>
      <c r="H255" s="442" t="s">
        <v>604</v>
      </c>
      <c r="I255" s="443" t="s">
        <v>597</v>
      </c>
      <c r="J255" s="237"/>
    </row>
    <row r="256" spans="1:10" ht="18.75" x14ac:dyDescent="0.3">
      <c r="A256" s="442"/>
      <c r="B256" s="442"/>
      <c r="C256" s="223" t="s">
        <v>605</v>
      </c>
      <c r="D256" s="223" t="s">
        <v>606</v>
      </c>
      <c r="E256" s="223" t="s">
        <v>599</v>
      </c>
      <c r="F256" s="442"/>
      <c r="G256" s="442"/>
      <c r="H256" s="442"/>
      <c r="I256" s="443"/>
      <c r="J256" s="237"/>
    </row>
    <row r="257" spans="1:10" ht="18.75" x14ac:dyDescent="0.25">
      <c r="A257" s="442"/>
      <c r="B257" s="442"/>
      <c r="C257" s="224" t="s">
        <v>600</v>
      </c>
      <c r="D257" s="224" t="s">
        <v>600</v>
      </c>
      <c r="E257" s="224" t="s">
        <v>600</v>
      </c>
      <c r="F257" s="442"/>
      <c r="G257" s="224" t="s">
        <v>607</v>
      </c>
      <c r="H257" s="224" t="s">
        <v>601</v>
      </c>
      <c r="I257" s="225" t="s">
        <v>602</v>
      </c>
      <c r="J257" s="237"/>
    </row>
    <row r="258" spans="1:10" ht="18.75" x14ac:dyDescent="0.25">
      <c r="A258" s="445" t="s">
        <v>1418</v>
      </c>
      <c r="B258" s="446"/>
      <c r="C258" s="446"/>
      <c r="D258" s="446"/>
      <c r="E258" s="446"/>
      <c r="F258" s="446"/>
      <c r="G258" s="446"/>
      <c r="H258" s="446"/>
      <c r="I258" s="447"/>
      <c r="J258" s="237"/>
    </row>
    <row r="259" spans="1:10" ht="18.75" x14ac:dyDescent="0.3">
      <c r="A259" s="236" t="s">
        <v>1420</v>
      </c>
      <c r="B259" s="228" t="s">
        <v>603</v>
      </c>
      <c r="C259" s="228">
        <v>7000</v>
      </c>
      <c r="D259" s="229">
        <v>350</v>
      </c>
      <c r="E259" s="228">
        <v>350</v>
      </c>
      <c r="F259" s="230" t="s">
        <v>640</v>
      </c>
      <c r="G259" s="231">
        <f t="shared" ref="G259:G315" si="6">(C259*D259*E259)*0.00000000102</f>
        <v>0.87465000000000004</v>
      </c>
      <c r="H259" s="231">
        <f>G259*2.55</f>
        <v>2.2303574999999998</v>
      </c>
      <c r="I259" s="234">
        <v>12608.685755314513</v>
      </c>
      <c r="J259" s="237"/>
    </row>
    <row r="260" spans="1:10" ht="18.75" x14ac:dyDescent="0.3">
      <c r="A260" s="236" t="s">
        <v>1421</v>
      </c>
      <c r="B260" s="228" t="s">
        <v>603</v>
      </c>
      <c r="C260" s="228">
        <v>7000</v>
      </c>
      <c r="D260" s="229">
        <v>350</v>
      </c>
      <c r="E260" s="228">
        <v>350</v>
      </c>
      <c r="F260" s="230" t="s">
        <v>640</v>
      </c>
      <c r="G260" s="231">
        <f t="shared" si="6"/>
        <v>0.87465000000000004</v>
      </c>
      <c r="H260" s="231">
        <f t="shared" ref="H260:H315" si="7">G260*2.55</f>
        <v>2.2303574999999998</v>
      </c>
      <c r="I260" s="234">
        <v>12608.685755314513</v>
      </c>
      <c r="J260" s="237"/>
    </row>
    <row r="261" spans="1:10" ht="18.75" x14ac:dyDescent="0.3">
      <c r="A261" s="236" t="s">
        <v>1422</v>
      </c>
      <c r="B261" s="228" t="s">
        <v>603</v>
      </c>
      <c r="C261" s="228">
        <v>7000</v>
      </c>
      <c r="D261" s="229">
        <v>350</v>
      </c>
      <c r="E261" s="228">
        <v>350</v>
      </c>
      <c r="F261" s="230" t="s">
        <v>640</v>
      </c>
      <c r="G261" s="231">
        <f t="shared" si="6"/>
        <v>0.87465000000000004</v>
      </c>
      <c r="H261" s="231">
        <f t="shared" si="7"/>
        <v>2.2303574999999998</v>
      </c>
      <c r="I261" s="234">
        <v>12608.685755314513</v>
      </c>
      <c r="J261" s="237"/>
    </row>
    <row r="262" spans="1:10" ht="18.75" x14ac:dyDescent="0.3">
      <c r="A262" s="236" t="s">
        <v>1423</v>
      </c>
      <c r="B262" s="228" t="s">
        <v>603</v>
      </c>
      <c r="C262" s="228">
        <v>7000</v>
      </c>
      <c r="D262" s="229">
        <v>350</v>
      </c>
      <c r="E262" s="228">
        <v>350</v>
      </c>
      <c r="F262" s="230" t="s">
        <v>640</v>
      </c>
      <c r="G262" s="231">
        <f t="shared" si="6"/>
        <v>0.87465000000000004</v>
      </c>
      <c r="H262" s="231">
        <f t="shared" si="7"/>
        <v>2.2303574999999998</v>
      </c>
      <c r="I262" s="234">
        <v>13646.25330776641</v>
      </c>
      <c r="J262" s="237"/>
    </row>
    <row r="263" spans="1:10" ht="18.75" x14ac:dyDescent="0.3">
      <c r="A263" s="236" t="s">
        <v>1424</v>
      </c>
      <c r="B263" s="228" t="s">
        <v>603</v>
      </c>
      <c r="C263" s="228">
        <v>7000</v>
      </c>
      <c r="D263" s="229">
        <v>350</v>
      </c>
      <c r="E263" s="228">
        <v>350</v>
      </c>
      <c r="F263" s="230" t="s">
        <v>640</v>
      </c>
      <c r="G263" s="231">
        <f t="shared" si="6"/>
        <v>0.87465000000000004</v>
      </c>
      <c r="H263" s="231">
        <f t="shared" si="7"/>
        <v>2.2303574999999998</v>
      </c>
      <c r="I263" s="234">
        <v>14879.167554619797</v>
      </c>
      <c r="J263" s="237"/>
    </row>
    <row r="264" spans="1:10" ht="18.75" x14ac:dyDescent="0.3">
      <c r="A264" s="236" t="s">
        <v>1425</v>
      </c>
      <c r="B264" s="228" t="s">
        <v>603</v>
      </c>
      <c r="C264" s="228">
        <v>7000</v>
      </c>
      <c r="D264" s="229">
        <v>350</v>
      </c>
      <c r="E264" s="228">
        <v>350</v>
      </c>
      <c r="F264" s="230" t="s">
        <v>640</v>
      </c>
      <c r="G264" s="231">
        <f t="shared" si="6"/>
        <v>0.87465000000000004</v>
      </c>
      <c r="H264" s="231">
        <f t="shared" si="7"/>
        <v>2.2303574999999998</v>
      </c>
      <c r="I264" s="234">
        <v>16283.319891313937</v>
      </c>
      <c r="J264" s="237"/>
    </row>
    <row r="265" spans="1:10" ht="18.75" x14ac:dyDescent="0.3">
      <c r="A265" s="236" t="s">
        <v>1426</v>
      </c>
      <c r="B265" s="228" t="s">
        <v>603</v>
      </c>
      <c r="C265" s="228">
        <v>8000</v>
      </c>
      <c r="D265" s="229">
        <v>350</v>
      </c>
      <c r="E265" s="228">
        <v>350</v>
      </c>
      <c r="F265" s="230" t="s">
        <v>640</v>
      </c>
      <c r="G265" s="231">
        <f t="shared" si="6"/>
        <v>0.99960000000000004</v>
      </c>
      <c r="H265" s="231">
        <f t="shared" si="7"/>
        <v>2.5489799999999998</v>
      </c>
      <c r="I265" s="234">
        <v>14328.179473032227</v>
      </c>
      <c r="J265" s="237"/>
    </row>
    <row r="266" spans="1:10" ht="18.75" x14ac:dyDescent="0.3">
      <c r="A266" s="236" t="s">
        <v>1427</v>
      </c>
      <c r="B266" s="228" t="s">
        <v>603</v>
      </c>
      <c r="C266" s="228">
        <v>8000</v>
      </c>
      <c r="D266" s="229">
        <v>350</v>
      </c>
      <c r="E266" s="228">
        <v>350</v>
      </c>
      <c r="F266" s="230" t="s">
        <v>640</v>
      </c>
      <c r="G266" s="231">
        <f t="shared" si="6"/>
        <v>0.99960000000000004</v>
      </c>
      <c r="H266" s="231">
        <f t="shared" si="7"/>
        <v>2.5489799999999998</v>
      </c>
      <c r="I266" s="234">
        <v>14328.179473032227</v>
      </c>
      <c r="J266" s="237"/>
    </row>
    <row r="267" spans="1:10" ht="18.75" x14ac:dyDescent="0.3">
      <c r="A267" s="236" t="s">
        <v>1428</v>
      </c>
      <c r="B267" s="228" t="s">
        <v>603</v>
      </c>
      <c r="C267" s="228">
        <v>8000</v>
      </c>
      <c r="D267" s="229">
        <v>350</v>
      </c>
      <c r="E267" s="228">
        <v>350</v>
      </c>
      <c r="F267" s="230" t="s">
        <v>640</v>
      </c>
      <c r="G267" s="231">
        <f t="shared" si="6"/>
        <v>0.99960000000000004</v>
      </c>
      <c r="H267" s="231">
        <f t="shared" si="7"/>
        <v>2.5489799999999998</v>
      </c>
      <c r="I267" s="234">
        <v>15509.234596244289</v>
      </c>
      <c r="J267" s="237"/>
    </row>
    <row r="268" spans="1:10" ht="18.75" x14ac:dyDescent="0.3">
      <c r="A268" s="236" t="s">
        <v>1429</v>
      </c>
      <c r="B268" s="228" t="s">
        <v>603</v>
      </c>
      <c r="C268" s="228">
        <v>8000</v>
      </c>
      <c r="D268" s="229">
        <v>350</v>
      </c>
      <c r="E268" s="228">
        <v>350</v>
      </c>
      <c r="F268" s="230" t="s">
        <v>640</v>
      </c>
      <c r="G268" s="231">
        <f t="shared" si="6"/>
        <v>0.99960000000000004</v>
      </c>
      <c r="H268" s="231">
        <f t="shared" si="7"/>
        <v>2.5489799999999998</v>
      </c>
      <c r="I268" s="234">
        <v>16913.386932938432</v>
      </c>
      <c r="J268" s="237"/>
    </row>
    <row r="269" spans="1:10" ht="18.75" x14ac:dyDescent="0.3">
      <c r="A269" s="236" t="s">
        <v>1430</v>
      </c>
      <c r="B269" s="228" t="s">
        <v>603</v>
      </c>
      <c r="C269" s="228">
        <v>8000</v>
      </c>
      <c r="D269" s="229">
        <v>350</v>
      </c>
      <c r="E269" s="228">
        <v>350</v>
      </c>
      <c r="F269" s="230" t="s">
        <v>640</v>
      </c>
      <c r="G269" s="231">
        <f t="shared" si="6"/>
        <v>0.99960000000000004</v>
      </c>
      <c r="H269" s="231">
        <f t="shared" si="7"/>
        <v>2.5489799999999998</v>
      </c>
      <c r="I269" s="234">
        <v>18500.193232129368</v>
      </c>
      <c r="J269" s="237"/>
    </row>
    <row r="270" spans="1:10" ht="18.75" x14ac:dyDescent="0.3">
      <c r="A270" s="236" t="s">
        <v>1431</v>
      </c>
      <c r="B270" s="228" t="s">
        <v>603</v>
      </c>
      <c r="C270" s="228">
        <v>8000</v>
      </c>
      <c r="D270" s="229">
        <v>350</v>
      </c>
      <c r="E270" s="228">
        <v>350</v>
      </c>
      <c r="F270" s="230" t="s">
        <v>640</v>
      </c>
      <c r="G270" s="231">
        <f t="shared" si="6"/>
        <v>0.99960000000000004</v>
      </c>
      <c r="H270" s="231">
        <f t="shared" si="7"/>
        <v>2.5489799999999998</v>
      </c>
      <c r="I270" s="234">
        <v>20281.069366473148</v>
      </c>
      <c r="J270" s="237"/>
    </row>
    <row r="271" spans="1:10" ht="18.75" x14ac:dyDescent="0.3">
      <c r="A271" s="236" t="s">
        <v>1432</v>
      </c>
      <c r="B271" s="228" t="s">
        <v>603</v>
      </c>
      <c r="C271" s="228">
        <v>9000</v>
      </c>
      <c r="D271" s="229">
        <v>350</v>
      </c>
      <c r="E271" s="228">
        <v>350</v>
      </c>
      <c r="F271" s="230" t="s">
        <v>640</v>
      </c>
      <c r="G271" s="231">
        <f t="shared" si="6"/>
        <v>1.1245499999999999</v>
      </c>
      <c r="H271" s="231">
        <f t="shared" si="7"/>
        <v>2.8676024999999998</v>
      </c>
      <c r="I271" s="234">
        <v>15947.332415964825</v>
      </c>
      <c r="J271" s="237"/>
    </row>
    <row r="272" spans="1:10" ht="18.75" x14ac:dyDescent="0.3">
      <c r="A272" s="236" t="s">
        <v>1433</v>
      </c>
      <c r="B272" s="228" t="s">
        <v>603</v>
      </c>
      <c r="C272" s="228">
        <v>9000</v>
      </c>
      <c r="D272" s="229">
        <v>350</v>
      </c>
      <c r="E272" s="228">
        <v>350</v>
      </c>
      <c r="F272" s="230" t="s">
        <v>640</v>
      </c>
      <c r="G272" s="231">
        <f t="shared" si="6"/>
        <v>1.1245499999999999</v>
      </c>
      <c r="H272" s="231">
        <f t="shared" si="7"/>
        <v>2.8676024999999998</v>
      </c>
      <c r="I272" s="234">
        <v>15947.332415964825</v>
      </c>
      <c r="J272" s="237"/>
    </row>
    <row r="273" spans="1:10" ht="18.75" x14ac:dyDescent="0.3">
      <c r="A273" s="236" t="s">
        <v>1434</v>
      </c>
      <c r="B273" s="228" t="s">
        <v>603</v>
      </c>
      <c r="C273" s="228">
        <v>9000</v>
      </c>
      <c r="D273" s="229">
        <v>350</v>
      </c>
      <c r="E273" s="228">
        <v>350</v>
      </c>
      <c r="F273" s="230" t="s">
        <v>640</v>
      </c>
      <c r="G273" s="231">
        <f t="shared" si="6"/>
        <v>1.1245499999999999</v>
      </c>
      <c r="H273" s="231">
        <f t="shared" si="7"/>
        <v>2.8676024999999998</v>
      </c>
      <c r="I273" s="234">
        <v>17260.595869885681</v>
      </c>
      <c r="J273" s="237"/>
    </row>
    <row r="274" spans="1:10" ht="18.75" x14ac:dyDescent="0.3">
      <c r="A274" s="236" t="s">
        <v>1435</v>
      </c>
      <c r="B274" s="228" t="s">
        <v>603</v>
      </c>
      <c r="C274" s="228">
        <v>9000</v>
      </c>
      <c r="D274" s="229">
        <v>350</v>
      </c>
      <c r="E274" s="228">
        <v>350</v>
      </c>
      <c r="F274" s="230" t="s">
        <v>640</v>
      </c>
      <c r="G274" s="231">
        <f t="shared" si="6"/>
        <v>1.1245499999999999</v>
      </c>
      <c r="H274" s="231">
        <f t="shared" si="7"/>
        <v>2.8676024999999998</v>
      </c>
      <c r="I274" s="234">
        <v>18835.986296420571</v>
      </c>
      <c r="J274" s="237"/>
    </row>
    <row r="275" spans="1:10" ht="18.75" x14ac:dyDescent="0.3">
      <c r="A275" s="236" t="s">
        <v>1436</v>
      </c>
      <c r="B275" s="228" t="s">
        <v>603</v>
      </c>
      <c r="C275" s="228">
        <v>9000</v>
      </c>
      <c r="D275" s="229">
        <v>350</v>
      </c>
      <c r="E275" s="228">
        <v>350</v>
      </c>
      <c r="F275" s="230" t="s">
        <v>640</v>
      </c>
      <c r="G275" s="231">
        <f t="shared" si="6"/>
        <v>1.1245499999999999</v>
      </c>
      <c r="H275" s="231">
        <f t="shared" si="7"/>
        <v>2.8676024999999998</v>
      </c>
      <c r="I275" s="234">
        <v>20628.278303420404</v>
      </c>
      <c r="J275" s="237"/>
    </row>
    <row r="276" spans="1:10" ht="18.75" x14ac:dyDescent="0.3">
      <c r="A276" s="236" t="s">
        <v>1437</v>
      </c>
      <c r="B276" s="228" t="s">
        <v>603</v>
      </c>
      <c r="C276" s="228">
        <v>9000</v>
      </c>
      <c r="D276" s="229">
        <v>350</v>
      </c>
      <c r="E276" s="228">
        <v>350</v>
      </c>
      <c r="F276" s="230" t="s">
        <v>640</v>
      </c>
      <c r="G276" s="231">
        <f t="shared" si="6"/>
        <v>1.1245499999999999</v>
      </c>
      <c r="H276" s="231">
        <f t="shared" si="7"/>
        <v>2.8676024999999998</v>
      </c>
      <c r="I276" s="234">
        <v>22614.640145573096</v>
      </c>
      <c r="J276" s="237"/>
    </row>
    <row r="277" spans="1:10" ht="18.75" x14ac:dyDescent="0.3">
      <c r="A277" s="236" t="s">
        <v>1438</v>
      </c>
      <c r="B277" s="228" t="s">
        <v>603</v>
      </c>
      <c r="C277" s="228">
        <v>9000</v>
      </c>
      <c r="D277" s="229">
        <v>350</v>
      </c>
      <c r="E277" s="228">
        <v>350</v>
      </c>
      <c r="F277" s="230" t="s">
        <v>640</v>
      </c>
      <c r="G277" s="231">
        <f t="shared" si="6"/>
        <v>1.1245499999999999</v>
      </c>
      <c r="H277" s="231">
        <f t="shared" si="7"/>
        <v>2.8676024999999998</v>
      </c>
      <c r="I277" s="234">
        <v>24829.319440846772</v>
      </c>
      <c r="J277" s="237"/>
    </row>
    <row r="278" spans="1:10" ht="18.75" x14ac:dyDescent="0.3">
      <c r="A278" s="236" t="s">
        <v>1439</v>
      </c>
      <c r="B278" s="228" t="s">
        <v>603</v>
      </c>
      <c r="C278" s="228">
        <v>10000</v>
      </c>
      <c r="D278" s="229">
        <v>350</v>
      </c>
      <c r="E278" s="228">
        <v>350</v>
      </c>
      <c r="F278" s="230" t="s">
        <v>640</v>
      </c>
      <c r="G278" s="231">
        <f t="shared" si="6"/>
        <v>1.2495000000000001</v>
      </c>
      <c r="H278" s="231">
        <f t="shared" si="7"/>
        <v>3.1862249999999999</v>
      </c>
      <c r="I278" s="234">
        <v>17657.731369130088</v>
      </c>
      <c r="J278" s="237"/>
    </row>
    <row r="279" spans="1:10" ht="18.75" x14ac:dyDescent="0.3">
      <c r="A279" s="236" t="s">
        <v>1440</v>
      </c>
      <c r="B279" s="228" t="s">
        <v>603</v>
      </c>
      <c r="C279" s="228">
        <v>10000</v>
      </c>
      <c r="D279" s="229">
        <v>350</v>
      </c>
      <c r="E279" s="228">
        <v>350</v>
      </c>
      <c r="F279" s="230" t="s">
        <v>640</v>
      </c>
      <c r="G279" s="231">
        <f t="shared" si="6"/>
        <v>1.2495000000000001</v>
      </c>
      <c r="H279" s="231">
        <f t="shared" si="7"/>
        <v>3.1862249999999999</v>
      </c>
      <c r="I279" s="234">
        <v>19114.482393811115</v>
      </c>
      <c r="J279" s="237"/>
    </row>
    <row r="280" spans="1:10" ht="18.75" x14ac:dyDescent="0.3">
      <c r="A280" s="236" t="s">
        <v>1441</v>
      </c>
      <c r="B280" s="228" t="s">
        <v>603</v>
      </c>
      <c r="C280" s="228">
        <v>10000</v>
      </c>
      <c r="D280" s="229">
        <v>350</v>
      </c>
      <c r="E280" s="228">
        <v>350</v>
      </c>
      <c r="F280" s="230" t="s">
        <v>640</v>
      </c>
      <c r="G280" s="231">
        <f t="shared" si="6"/>
        <v>1.2495000000000001</v>
      </c>
      <c r="H280" s="231">
        <f t="shared" si="7"/>
        <v>3.1862249999999999</v>
      </c>
      <c r="I280" s="234">
        <v>20861.110910186751</v>
      </c>
      <c r="J280" s="237"/>
    </row>
    <row r="281" spans="1:10" ht="18.75" x14ac:dyDescent="0.3">
      <c r="A281" s="236" t="s">
        <v>1442</v>
      </c>
      <c r="B281" s="228" t="s">
        <v>603</v>
      </c>
      <c r="C281" s="228">
        <v>10000</v>
      </c>
      <c r="D281" s="229">
        <v>350</v>
      </c>
      <c r="E281" s="228">
        <v>350</v>
      </c>
      <c r="F281" s="230" t="s">
        <v>640</v>
      </c>
      <c r="G281" s="231">
        <f t="shared" si="6"/>
        <v>1.2495000000000001</v>
      </c>
      <c r="H281" s="231">
        <f t="shared" si="7"/>
        <v>3.1862249999999999</v>
      </c>
      <c r="I281" s="234">
        <v>22847.472752339436</v>
      </c>
      <c r="J281" s="237"/>
    </row>
    <row r="282" spans="1:10" ht="18.75" x14ac:dyDescent="0.3">
      <c r="A282" s="236" t="s">
        <v>1443</v>
      </c>
      <c r="B282" s="228" t="s">
        <v>603</v>
      </c>
      <c r="C282" s="228">
        <v>10000</v>
      </c>
      <c r="D282" s="229">
        <v>350</v>
      </c>
      <c r="E282" s="228">
        <v>350</v>
      </c>
      <c r="F282" s="230" t="s">
        <v>640</v>
      </c>
      <c r="G282" s="231">
        <f t="shared" si="6"/>
        <v>1.2495000000000001</v>
      </c>
      <c r="H282" s="231">
        <f t="shared" si="7"/>
        <v>3.1862249999999999</v>
      </c>
      <c r="I282" s="234">
        <v>25050.736174957066</v>
      </c>
      <c r="J282" s="237"/>
    </row>
    <row r="283" spans="1:10" ht="18.75" x14ac:dyDescent="0.3">
      <c r="A283" s="236" t="s">
        <v>1444</v>
      </c>
      <c r="B283" s="228" t="s">
        <v>603</v>
      </c>
      <c r="C283" s="228">
        <v>10000</v>
      </c>
      <c r="D283" s="229">
        <v>350</v>
      </c>
      <c r="E283" s="228">
        <v>350</v>
      </c>
      <c r="F283" s="230" t="s">
        <v>640</v>
      </c>
      <c r="G283" s="231">
        <f t="shared" si="6"/>
        <v>1.2495000000000001</v>
      </c>
      <c r="H283" s="231">
        <f t="shared" si="7"/>
        <v>3.1862249999999999</v>
      </c>
      <c r="I283" s="234">
        <v>27493.950526972163</v>
      </c>
      <c r="J283" s="237"/>
    </row>
    <row r="284" spans="1:10" ht="18.75" x14ac:dyDescent="0.3">
      <c r="A284" s="236" t="s">
        <v>1445</v>
      </c>
      <c r="B284" s="228" t="s">
        <v>603</v>
      </c>
      <c r="C284" s="228">
        <v>10000</v>
      </c>
      <c r="D284" s="229">
        <v>350</v>
      </c>
      <c r="E284" s="228">
        <v>350</v>
      </c>
      <c r="F284" s="230" t="s">
        <v>640</v>
      </c>
      <c r="G284" s="231">
        <f t="shared" si="6"/>
        <v>1.2495000000000001</v>
      </c>
      <c r="H284" s="231">
        <f t="shared" si="7"/>
        <v>3.1862249999999999</v>
      </c>
      <c r="I284" s="234">
        <v>31592.248810494082</v>
      </c>
      <c r="J284" s="237"/>
    </row>
    <row r="285" spans="1:10" ht="18.75" x14ac:dyDescent="0.3">
      <c r="A285" s="236" t="s">
        <v>1446</v>
      </c>
      <c r="B285" s="228" t="s">
        <v>603</v>
      </c>
      <c r="C285" s="228">
        <v>11000</v>
      </c>
      <c r="D285" s="229">
        <v>350</v>
      </c>
      <c r="E285" s="228">
        <v>350</v>
      </c>
      <c r="F285" s="230" t="s">
        <v>640</v>
      </c>
      <c r="G285" s="231">
        <f t="shared" si="6"/>
        <v>1.3744499999999999</v>
      </c>
      <c r="H285" s="231">
        <f t="shared" si="7"/>
        <v>3.5048474999999994</v>
      </c>
      <c r="I285" s="234">
        <v>20969.769037801798</v>
      </c>
      <c r="J285" s="237"/>
    </row>
    <row r="286" spans="1:10" ht="18.75" x14ac:dyDescent="0.3">
      <c r="A286" s="236" t="s">
        <v>1447</v>
      </c>
      <c r="B286" s="228" t="s">
        <v>603</v>
      </c>
      <c r="C286" s="228">
        <v>11000</v>
      </c>
      <c r="D286" s="229">
        <v>350</v>
      </c>
      <c r="E286" s="228">
        <v>350</v>
      </c>
      <c r="F286" s="230" t="s">
        <v>640</v>
      </c>
      <c r="G286" s="231">
        <f t="shared" si="6"/>
        <v>1.3744499999999999</v>
      </c>
      <c r="H286" s="231">
        <f t="shared" si="7"/>
        <v>3.5048474999999994</v>
      </c>
      <c r="I286" s="234">
        <v>22887.635644018188</v>
      </c>
      <c r="J286" s="237"/>
    </row>
    <row r="287" spans="1:10" ht="18.75" x14ac:dyDescent="0.3">
      <c r="A287" s="236" t="s">
        <v>1448</v>
      </c>
      <c r="B287" s="228" t="s">
        <v>603</v>
      </c>
      <c r="C287" s="228">
        <v>11000</v>
      </c>
      <c r="D287" s="229">
        <v>350</v>
      </c>
      <c r="E287" s="228">
        <v>350</v>
      </c>
      <c r="F287" s="230" t="s">
        <v>640</v>
      </c>
      <c r="G287" s="231">
        <f t="shared" si="6"/>
        <v>1.3744499999999999</v>
      </c>
      <c r="H287" s="231">
        <f t="shared" si="7"/>
        <v>3.5048474999999994</v>
      </c>
      <c r="I287" s="234">
        <v>25056.651448667672</v>
      </c>
      <c r="J287" s="237"/>
    </row>
    <row r="288" spans="1:10" ht="18.75" x14ac:dyDescent="0.3">
      <c r="A288" s="236" t="s">
        <v>1449</v>
      </c>
      <c r="B288" s="228" t="s">
        <v>603</v>
      </c>
      <c r="C288" s="228">
        <v>11000</v>
      </c>
      <c r="D288" s="229">
        <v>350</v>
      </c>
      <c r="E288" s="228">
        <v>350</v>
      </c>
      <c r="F288" s="230" t="s">
        <v>640</v>
      </c>
      <c r="G288" s="231">
        <f t="shared" si="6"/>
        <v>1.3744499999999999</v>
      </c>
      <c r="H288" s="231">
        <f t="shared" si="7"/>
        <v>3.5048474999999994</v>
      </c>
      <c r="I288" s="234">
        <v>27476.816451750263</v>
      </c>
      <c r="J288" s="237"/>
    </row>
    <row r="289" spans="1:10" ht="18.75" x14ac:dyDescent="0.3">
      <c r="A289" s="236" t="s">
        <v>1450</v>
      </c>
      <c r="B289" s="228" t="s">
        <v>603</v>
      </c>
      <c r="C289" s="228">
        <v>11000</v>
      </c>
      <c r="D289" s="229">
        <v>350</v>
      </c>
      <c r="E289" s="228">
        <v>350</v>
      </c>
      <c r="F289" s="230" t="s">
        <v>640</v>
      </c>
      <c r="G289" s="231">
        <f t="shared" si="6"/>
        <v>1.3744499999999999</v>
      </c>
      <c r="H289" s="231">
        <f t="shared" si="7"/>
        <v>3.5048474999999994</v>
      </c>
      <c r="I289" s="234">
        <v>30159.546525921985</v>
      </c>
      <c r="J289" s="237"/>
    </row>
    <row r="290" spans="1:10" ht="18.75" x14ac:dyDescent="0.3">
      <c r="A290" s="236" t="s">
        <v>1451</v>
      </c>
      <c r="B290" s="228" t="s">
        <v>603</v>
      </c>
      <c r="C290" s="228">
        <v>11000</v>
      </c>
      <c r="D290" s="229">
        <v>350</v>
      </c>
      <c r="E290" s="228">
        <v>350</v>
      </c>
      <c r="F290" s="230" t="s">
        <v>640</v>
      </c>
      <c r="G290" s="231">
        <f t="shared" si="6"/>
        <v>1.3744499999999999</v>
      </c>
      <c r="H290" s="231">
        <f t="shared" si="7"/>
        <v>3.5048474999999994</v>
      </c>
      <c r="I290" s="234">
        <v>34645.984479749597</v>
      </c>
      <c r="J290" s="237"/>
    </row>
    <row r="291" spans="1:10" ht="18.75" x14ac:dyDescent="0.3">
      <c r="A291" s="236" t="s">
        <v>1452</v>
      </c>
      <c r="B291" s="228" t="s">
        <v>603</v>
      </c>
      <c r="C291" s="228">
        <v>12000</v>
      </c>
      <c r="D291" s="229">
        <v>350</v>
      </c>
      <c r="E291" s="228">
        <v>350</v>
      </c>
      <c r="F291" s="230" t="s">
        <v>640</v>
      </c>
      <c r="G291" s="231">
        <f t="shared" si="6"/>
        <v>1.4994000000000001</v>
      </c>
      <c r="H291" s="231">
        <f t="shared" si="7"/>
        <v>3.8234699999999999</v>
      </c>
      <c r="I291" s="234">
        <v>22732.546184099239</v>
      </c>
      <c r="J291" s="237"/>
    </row>
    <row r="292" spans="1:10" ht="18.75" x14ac:dyDescent="0.3">
      <c r="A292" s="236" t="s">
        <v>1453</v>
      </c>
      <c r="B292" s="228" t="s">
        <v>603</v>
      </c>
      <c r="C292" s="228">
        <v>12000</v>
      </c>
      <c r="D292" s="229">
        <v>350</v>
      </c>
      <c r="E292" s="228">
        <v>350</v>
      </c>
      <c r="F292" s="230" t="s">
        <v>640</v>
      </c>
      <c r="G292" s="231">
        <f t="shared" si="6"/>
        <v>1.4994000000000001</v>
      </c>
      <c r="H292" s="231">
        <f t="shared" si="7"/>
        <v>3.8234699999999999</v>
      </c>
      <c r="I292" s="234">
        <v>24821.65088015638</v>
      </c>
      <c r="J292" s="237"/>
    </row>
    <row r="293" spans="1:10" ht="18.75" x14ac:dyDescent="0.3">
      <c r="A293" s="236" t="s">
        <v>1454</v>
      </c>
      <c r="B293" s="228" t="s">
        <v>603</v>
      </c>
      <c r="C293" s="228">
        <v>12000</v>
      </c>
      <c r="D293" s="229">
        <v>350</v>
      </c>
      <c r="E293" s="228">
        <v>350</v>
      </c>
      <c r="F293" s="230" t="s">
        <v>640</v>
      </c>
      <c r="G293" s="231">
        <f t="shared" si="6"/>
        <v>1.4994000000000001</v>
      </c>
      <c r="H293" s="231">
        <f t="shared" si="7"/>
        <v>3.8234699999999999</v>
      </c>
      <c r="I293" s="234">
        <v>27173.320647302658</v>
      </c>
      <c r="J293" s="237"/>
    </row>
    <row r="294" spans="1:10" ht="18.75" x14ac:dyDescent="0.3">
      <c r="A294" s="236" t="s">
        <v>1455</v>
      </c>
      <c r="B294" s="228" t="s">
        <v>603</v>
      </c>
      <c r="C294" s="228">
        <v>12000</v>
      </c>
      <c r="D294" s="229">
        <v>350</v>
      </c>
      <c r="E294" s="228">
        <v>350</v>
      </c>
      <c r="F294" s="230" t="s">
        <v>640</v>
      </c>
      <c r="G294" s="231">
        <f t="shared" si="6"/>
        <v>1.4994000000000001</v>
      </c>
      <c r="H294" s="231">
        <f t="shared" si="7"/>
        <v>3.8234699999999999</v>
      </c>
      <c r="I294" s="234">
        <v>29810.387230850196</v>
      </c>
      <c r="J294" s="237"/>
    </row>
    <row r="295" spans="1:10" ht="18.75" x14ac:dyDescent="0.3">
      <c r="A295" s="236" t="s">
        <v>1456</v>
      </c>
      <c r="B295" s="228" t="s">
        <v>603</v>
      </c>
      <c r="C295" s="228">
        <v>12000</v>
      </c>
      <c r="D295" s="229">
        <v>350</v>
      </c>
      <c r="E295" s="228">
        <v>350</v>
      </c>
      <c r="F295" s="230" t="s">
        <v>640</v>
      </c>
      <c r="G295" s="231">
        <f t="shared" si="6"/>
        <v>1.4994000000000001</v>
      </c>
      <c r="H295" s="231">
        <f t="shared" si="7"/>
        <v>3.8234699999999999</v>
      </c>
      <c r="I295" s="234">
        <v>32732.85063079897</v>
      </c>
      <c r="J295" s="237"/>
    </row>
    <row r="296" spans="1:10" ht="18.75" x14ac:dyDescent="0.3">
      <c r="A296" s="236" t="s">
        <v>1457</v>
      </c>
      <c r="B296" s="228" t="s">
        <v>603</v>
      </c>
      <c r="C296" s="228">
        <v>12000</v>
      </c>
      <c r="D296" s="229">
        <v>350</v>
      </c>
      <c r="E296" s="228">
        <v>350</v>
      </c>
      <c r="F296" s="230" t="s">
        <v>640</v>
      </c>
      <c r="G296" s="231">
        <f t="shared" si="6"/>
        <v>1.4994000000000001</v>
      </c>
      <c r="H296" s="231">
        <f t="shared" si="7"/>
        <v>3.8234699999999999</v>
      </c>
      <c r="I296" s="234">
        <v>37618.844127588331</v>
      </c>
      <c r="J296" s="237"/>
    </row>
    <row r="297" spans="1:10" ht="18.75" x14ac:dyDescent="0.3">
      <c r="A297" s="236" t="s">
        <v>1458</v>
      </c>
      <c r="B297" s="228" t="s">
        <v>603</v>
      </c>
      <c r="C297" s="228">
        <v>13000</v>
      </c>
      <c r="D297" s="229">
        <v>350</v>
      </c>
      <c r="E297" s="228">
        <v>350</v>
      </c>
      <c r="F297" s="230" t="s">
        <v>640</v>
      </c>
      <c r="G297" s="231">
        <f t="shared" si="6"/>
        <v>1.62435</v>
      </c>
      <c r="H297" s="231">
        <f t="shared" si="7"/>
        <v>4.1420924999999995</v>
      </c>
      <c r="I297" s="234">
        <v>25080.177911570521</v>
      </c>
      <c r="J297" s="237"/>
    </row>
    <row r="298" spans="1:10" ht="18.75" x14ac:dyDescent="0.3">
      <c r="A298" s="236" t="s">
        <v>1459</v>
      </c>
      <c r="B298" s="228" t="s">
        <v>603</v>
      </c>
      <c r="C298" s="228">
        <v>13000</v>
      </c>
      <c r="D298" s="229">
        <v>350</v>
      </c>
      <c r="E298" s="228">
        <v>350</v>
      </c>
      <c r="F298" s="230" t="s">
        <v>640</v>
      </c>
      <c r="G298" s="231">
        <f t="shared" si="6"/>
        <v>1.62435</v>
      </c>
      <c r="H298" s="231">
        <f t="shared" si="7"/>
        <v>4.1420924999999995</v>
      </c>
      <c r="I298" s="234">
        <v>27329.104824812362</v>
      </c>
      <c r="J298" s="237"/>
    </row>
    <row r="299" spans="1:10" ht="18.75" x14ac:dyDescent="0.3">
      <c r="A299" s="236" t="s">
        <v>1460</v>
      </c>
      <c r="B299" s="228" t="s">
        <v>603</v>
      </c>
      <c r="C299" s="228">
        <v>13000</v>
      </c>
      <c r="D299" s="229">
        <v>350</v>
      </c>
      <c r="E299" s="228">
        <v>350</v>
      </c>
      <c r="F299" s="230" t="s">
        <v>640</v>
      </c>
      <c r="G299" s="231">
        <f t="shared" si="6"/>
        <v>1.62435</v>
      </c>
      <c r="H299" s="231">
        <f t="shared" si="7"/>
        <v>4.1420924999999995</v>
      </c>
      <c r="I299" s="234">
        <v>29886.260299767535</v>
      </c>
      <c r="J299" s="237"/>
    </row>
    <row r="300" spans="1:10" ht="18.75" x14ac:dyDescent="0.3">
      <c r="A300" s="236" t="s">
        <v>1461</v>
      </c>
      <c r="B300" s="228" t="s">
        <v>603</v>
      </c>
      <c r="C300" s="228">
        <v>13000</v>
      </c>
      <c r="D300" s="229">
        <v>350</v>
      </c>
      <c r="E300" s="228">
        <v>350</v>
      </c>
      <c r="F300" s="230" t="s">
        <v>640</v>
      </c>
      <c r="G300" s="231">
        <f t="shared" si="6"/>
        <v>1.62435</v>
      </c>
      <c r="H300" s="231">
        <f t="shared" si="7"/>
        <v>4.1420924999999995</v>
      </c>
      <c r="I300" s="234">
        <v>32740.228463780004</v>
      </c>
      <c r="J300" s="237"/>
    </row>
    <row r="301" spans="1:10" ht="18.75" x14ac:dyDescent="0.3">
      <c r="A301" s="236" t="s">
        <v>1462</v>
      </c>
      <c r="B301" s="228" t="s">
        <v>603</v>
      </c>
      <c r="C301" s="228">
        <v>13000</v>
      </c>
      <c r="D301" s="229">
        <v>350</v>
      </c>
      <c r="E301" s="228">
        <v>350</v>
      </c>
      <c r="F301" s="230" t="s">
        <v>640</v>
      </c>
      <c r="G301" s="231">
        <f t="shared" si="6"/>
        <v>1.62435</v>
      </c>
      <c r="H301" s="231">
        <f t="shared" si="7"/>
        <v>4.1420924999999995</v>
      </c>
      <c r="I301" s="234">
        <v>35891.009316849792</v>
      </c>
      <c r="J301" s="237"/>
    </row>
    <row r="302" spans="1:10" ht="18.75" x14ac:dyDescent="0.3">
      <c r="A302" s="236" t="s">
        <v>1463</v>
      </c>
      <c r="B302" s="228" t="s">
        <v>603</v>
      </c>
      <c r="C302" s="228">
        <v>13000</v>
      </c>
      <c r="D302" s="229">
        <v>350</v>
      </c>
      <c r="E302" s="228">
        <v>350</v>
      </c>
      <c r="F302" s="230" t="s">
        <v>640</v>
      </c>
      <c r="G302" s="231">
        <f t="shared" si="6"/>
        <v>1.62435</v>
      </c>
      <c r="H302" s="231">
        <f t="shared" si="7"/>
        <v>4.1420924999999995</v>
      </c>
      <c r="I302" s="234">
        <v>41176.558356600894</v>
      </c>
      <c r="J302" s="237"/>
    </row>
    <row r="303" spans="1:10" ht="18.75" x14ac:dyDescent="0.3">
      <c r="A303" s="236" t="s">
        <v>1464</v>
      </c>
      <c r="B303" s="228" t="s">
        <v>603</v>
      </c>
      <c r="C303" s="228">
        <v>14000</v>
      </c>
      <c r="D303" s="229">
        <v>350</v>
      </c>
      <c r="E303" s="228">
        <v>350</v>
      </c>
      <c r="F303" s="230" t="s">
        <v>640</v>
      </c>
      <c r="G303" s="231">
        <f t="shared" si="6"/>
        <v>1.7493000000000001</v>
      </c>
      <c r="H303" s="231">
        <f t="shared" si="7"/>
        <v>4.4607149999999995</v>
      </c>
      <c r="I303" s="234">
        <v>29298.219200694683</v>
      </c>
      <c r="J303" s="237"/>
    </row>
    <row r="304" spans="1:10" ht="18.75" x14ac:dyDescent="0.3">
      <c r="A304" s="236" t="s">
        <v>1465</v>
      </c>
      <c r="B304" s="228" t="s">
        <v>603</v>
      </c>
      <c r="C304" s="228">
        <v>14000</v>
      </c>
      <c r="D304" s="229">
        <v>350</v>
      </c>
      <c r="E304" s="228">
        <v>350</v>
      </c>
      <c r="F304" s="230" t="s">
        <v>640</v>
      </c>
      <c r="G304" s="231">
        <f t="shared" si="6"/>
        <v>1.7493000000000001</v>
      </c>
      <c r="H304" s="231">
        <f t="shared" si="7"/>
        <v>4.4607149999999995</v>
      </c>
      <c r="I304" s="234">
        <v>32049.444510802699</v>
      </c>
      <c r="J304" s="237"/>
    </row>
    <row r="305" spans="1:10" ht="18.75" x14ac:dyDescent="0.3">
      <c r="A305" s="236" t="s">
        <v>1466</v>
      </c>
      <c r="B305" s="228" t="s">
        <v>603</v>
      </c>
      <c r="C305" s="228">
        <v>14000</v>
      </c>
      <c r="D305" s="229">
        <v>350</v>
      </c>
      <c r="E305" s="228">
        <v>350</v>
      </c>
      <c r="F305" s="230" t="s">
        <v>640</v>
      </c>
      <c r="G305" s="231">
        <f t="shared" si="6"/>
        <v>1.7493000000000001</v>
      </c>
      <c r="H305" s="231">
        <f t="shared" si="7"/>
        <v>4.4607149999999995</v>
      </c>
      <c r="I305" s="234">
        <v>35108.89838262408</v>
      </c>
      <c r="J305" s="237"/>
    </row>
    <row r="306" spans="1:10" ht="18.75" x14ac:dyDescent="0.3">
      <c r="A306" s="236" t="s">
        <v>1467</v>
      </c>
      <c r="B306" s="228" t="s">
        <v>603</v>
      </c>
      <c r="C306" s="228">
        <v>14000</v>
      </c>
      <c r="D306" s="229">
        <v>350</v>
      </c>
      <c r="E306" s="228">
        <v>350</v>
      </c>
      <c r="F306" s="230" t="s">
        <v>640</v>
      </c>
      <c r="G306" s="231">
        <f t="shared" si="6"/>
        <v>1.7493000000000001</v>
      </c>
      <c r="H306" s="231">
        <f t="shared" si="7"/>
        <v>4.4607149999999995</v>
      </c>
      <c r="I306" s="234">
        <v>38499.412561470912</v>
      </c>
      <c r="J306" s="237"/>
    </row>
    <row r="307" spans="1:10" ht="18.75" x14ac:dyDescent="0.3">
      <c r="A307" s="236" t="s">
        <v>1468</v>
      </c>
      <c r="B307" s="228" t="s">
        <v>603</v>
      </c>
      <c r="C307" s="228">
        <v>14000</v>
      </c>
      <c r="D307" s="229">
        <v>350</v>
      </c>
      <c r="E307" s="228">
        <v>350</v>
      </c>
      <c r="F307" s="230" t="s">
        <v>640</v>
      </c>
      <c r="G307" s="231">
        <f t="shared" si="6"/>
        <v>1.7493000000000001</v>
      </c>
      <c r="H307" s="231">
        <f t="shared" si="7"/>
        <v>4.4607149999999995</v>
      </c>
      <c r="I307" s="234">
        <v>44184.517144183759</v>
      </c>
      <c r="J307" s="237"/>
    </row>
    <row r="308" spans="1:10" ht="18.75" x14ac:dyDescent="0.3">
      <c r="A308" s="236" t="s">
        <v>1469</v>
      </c>
      <c r="B308" s="228" t="s">
        <v>603</v>
      </c>
      <c r="C308" s="228">
        <v>15000</v>
      </c>
      <c r="D308" s="229">
        <v>350</v>
      </c>
      <c r="E308" s="228">
        <v>350</v>
      </c>
      <c r="F308" s="230" t="s">
        <v>640</v>
      </c>
      <c r="G308" s="231">
        <f t="shared" si="6"/>
        <v>1.87425</v>
      </c>
      <c r="H308" s="231">
        <f t="shared" si="7"/>
        <v>4.7793374999999996</v>
      </c>
      <c r="I308" s="234">
        <v>34296.64727518709</v>
      </c>
      <c r="J308" s="237"/>
    </row>
    <row r="309" spans="1:10" ht="18.75" x14ac:dyDescent="0.3">
      <c r="A309" s="236" t="s">
        <v>1470</v>
      </c>
      <c r="B309" s="228" t="s">
        <v>603</v>
      </c>
      <c r="C309" s="228">
        <v>15000</v>
      </c>
      <c r="D309" s="229">
        <v>350</v>
      </c>
      <c r="E309" s="228">
        <v>350</v>
      </c>
      <c r="F309" s="230" t="s">
        <v>640</v>
      </c>
      <c r="G309" s="231">
        <f t="shared" si="6"/>
        <v>1.87425</v>
      </c>
      <c r="H309" s="231">
        <f t="shared" si="7"/>
        <v>4.7793374999999996</v>
      </c>
      <c r="I309" s="234">
        <v>37573.002727473402</v>
      </c>
      <c r="J309" s="237"/>
    </row>
    <row r="310" spans="1:10" ht="18.75" x14ac:dyDescent="0.3">
      <c r="A310" s="236" t="s">
        <v>1471</v>
      </c>
      <c r="B310" s="228" t="s">
        <v>603</v>
      </c>
      <c r="C310" s="228">
        <v>15000</v>
      </c>
      <c r="D310" s="229">
        <v>350</v>
      </c>
      <c r="E310" s="228">
        <v>350</v>
      </c>
      <c r="F310" s="230" t="s">
        <v>640</v>
      </c>
      <c r="G310" s="231">
        <f t="shared" si="6"/>
        <v>1.87425</v>
      </c>
      <c r="H310" s="231">
        <f t="shared" si="7"/>
        <v>4.7793374999999996</v>
      </c>
      <c r="I310" s="234">
        <v>41203.250232097293</v>
      </c>
      <c r="J310" s="237"/>
    </row>
    <row r="311" spans="1:10" ht="18.75" x14ac:dyDescent="0.3">
      <c r="A311" s="236" t="s">
        <v>1472</v>
      </c>
      <c r="B311" s="228" t="s">
        <v>603</v>
      </c>
      <c r="C311" s="228">
        <v>15000</v>
      </c>
      <c r="D311" s="229">
        <v>350</v>
      </c>
      <c r="E311" s="228">
        <v>350</v>
      </c>
      <c r="F311" s="230" t="s">
        <v>640</v>
      </c>
      <c r="G311" s="231">
        <f t="shared" si="6"/>
        <v>1.87425</v>
      </c>
      <c r="H311" s="231">
        <f t="shared" si="7"/>
        <v>4.7793374999999996</v>
      </c>
      <c r="I311" s="234">
        <v>47287.910357771892</v>
      </c>
      <c r="J311" s="237"/>
    </row>
    <row r="312" spans="1:10" ht="18.75" x14ac:dyDescent="0.3">
      <c r="A312" s="236" t="s">
        <v>1473</v>
      </c>
      <c r="B312" s="228" t="s">
        <v>603</v>
      </c>
      <c r="C312" s="228">
        <v>16000</v>
      </c>
      <c r="D312" s="229">
        <v>350</v>
      </c>
      <c r="E312" s="228">
        <v>350</v>
      </c>
      <c r="F312" s="230" t="s">
        <v>640</v>
      </c>
      <c r="G312" s="231">
        <f t="shared" si="6"/>
        <v>1.9992000000000001</v>
      </c>
      <c r="H312" s="231">
        <f t="shared" si="7"/>
        <v>5.0979599999999996</v>
      </c>
      <c r="I312" s="234">
        <v>36459.61388260185</v>
      </c>
      <c r="J312" s="237"/>
    </row>
    <row r="313" spans="1:10" ht="18.75" x14ac:dyDescent="0.3">
      <c r="A313" s="236" t="s">
        <v>1474</v>
      </c>
      <c r="B313" s="228" t="s">
        <v>603</v>
      </c>
      <c r="C313" s="228">
        <v>16000</v>
      </c>
      <c r="D313" s="229">
        <v>350</v>
      </c>
      <c r="E313" s="228">
        <v>350</v>
      </c>
      <c r="F313" s="230" t="s">
        <v>640</v>
      </c>
      <c r="G313" s="231">
        <f t="shared" si="6"/>
        <v>1.9992000000000001</v>
      </c>
      <c r="H313" s="231">
        <f t="shared" si="7"/>
        <v>5.0979599999999996</v>
      </c>
      <c r="I313" s="234">
        <v>39952.870915353109</v>
      </c>
      <c r="J313" s="237"/>
    </row>
    <row r="314" spans="1:10" ht="18.75" x14ac:dyDescent="0.3">
      <c r="A314" s="236" t="s">
        <v>1475</v>
      </c>
      <c r="B314" s="228" t="s">
        <v>603</v>
      </c>
      <c r="C314" s="228">
        <v>16000</v>
      </c>
      <c r="D314" s="229">
        <v>350</v>
      </c>
      <c r="E314" s="228">
        <v>350</v>
      </c>
      <c r="F314" s="230" t="s">
        <v>640</v>
      </c>
      <c r="G314" s="231">
        <f t="shared" si="6"/>
        <v>1.9992000000000001</v>
      </c>
      <c r="H314" s="231">
        <f t="shared" si="7"/>
        <v>5.0979599999999996</v>
      </c>
      <c r="I314" s="234">
        <v>43811.435873097987</v>
      </c>
      <c r="J314" s="237"/>
    </row>
    <row r="315" spans="1:10" ht="18.75" x14ac:dyDescent="0.3">
      <c r="A315" s="236" t="s">
        <v>1476</v>
      </c>
      <c r="B315" s="228" t="s">
        <v>603</v>
      </c>
      <c r="C315" s="228">
        <v>16000</v>
      </c>
      <c r="D315" s="229">
        <v>350</v>
      </c>
      <c r="E315" s="228">
        <v>350</v>
      </c>
      <c r="F315" s="230" t="s">
        <v>640</v>
      </c>
      <c r="G315" s="231">
        <f t="shared" si="6"/>
        <v>1.9992000000000001</v>
      </c>
      <c r="H315" s="231">
        <f t="shared" si="7"/>
        <v>5.0979599999999996</v>
      </c>
      <c r="I315" s="234">
        <v>50284.235669078291</v>
      </c>
      <c r="J315" s="237"/>
    </row>
    <row r="316" spans="1:10" x14ac:dyDescent="0.25">
      <c r="J316" s="237"/>
    </row>
    <row r="317" spans="1:10" ht="18.75" x14ac:dyDescent="0.3">
      <c r="A317" s="442" t="s">
        <v>593</v>
      </c>
      <c r="B317" s="442" t="s">
        <v>594</v>
      </c>
      <c r="C317" s="444" t="s">
        <v>334</v>
      </c>
      <c r="D317" s="444"/>
      <c r="E317" s="444"/>
      <c r="F317" s="442" t="s">
        <v>595</v>
      </c>
      <c r="G317" s="442" t="s">
        <v>590</v>
      </c>
      <c r="H317" s="442" t="s">
        <v>604</v>
      </c>
      <c r="I317" s="443" t="s">
        <v>597</v>
      </c>
      <c r="J317" s="237"/>
    </row>
    <row r="318" spans="1:10" ht="18.75" x14ac:dyDescent="0.3">
      <c r="A318" s="442"/>
      <c r="B318" s="442"/>
      <c r="C318" s="223" t="s">
        <v>605</v>
      </c>
      <c r="D318" s="223" t="s">
        <v>606</v>
      </c>
      <c r="E318" s="223" t="s">
        <v>599</v>
      </c>
      <c r="F318" s="442"/>
      <c r="G318" s="442"/>
      <c r="H318" s="442"/>
      <c r="I318" s="443"/>
      <c r="J318" s="237"/>
    </row>
    <row r="319" spans="1:10" ht="18.75" x14ac:dyDescent="0.25">
      <c r="A319" s="442"/>
      <c r="B319" s="442"/>
      <c r="C319" s="224" t="s">
        <v>600</v>
      </c>
      <c r="D319" s="224" t="s">
        <v>600</v>
      </c>
      <c r="E319" s="224" t="s">
        <v>600</v>
      </c>
      <c r="F319" s="442"/>
      <c r="G319" s="224" t="s">
        <v>607</v>
      </c>
      <c r="H319" s="224" t="s">
        <v>601</v>
      </c>
      <c r="I319" s="225" t="s">
        <v>602</v>
      </c>
      <c r="J319" s="237"/>
    </row>
    <row r="320" spans="1:10" ht="18.75" x14ac:dyDescent="0.25">
      <c r="A320" s="445" t="s">
        <v>1417</v>
      </c>
      <c r="B320" s="446"/>
      <c r="C320" s="446"/>
      <c r="D320" s="446"/>
      <c r="E320" s="446"/>
      <c r="F320" s="446"/>
      <c r="G320" s="446"/>
      <c r="H320" s="446"/>
      <c r="I320" s="447"/>
      <c r="J320" s="237"/>
    </row>
    <row r="321" spans="1:10" ht="18.75" x14ac:dyDescent="0.3">
      <c r="A321" s="236" t="s">
        <v>1477</v>
      </c>
      <c r="B321" s="228" t="s">
        <v>603</v>
      </c>
      <c r="C321" s="228">
        <v>7000</v>
      </c>
      <c r="D321" s="229">
        <v>400</v>
      </c>
      <c r="E321" s="228">
        <v>400</v>
      </c>
      <c r="F321" s="230" t="s">
        <v>640</v>
      </c>
      <c r="G321" s="231">
        <f t="shared" ref="G321:G379" si="8">(C321*D321*E321)*0.00000000102</f>
        <v>1.1424000000000001</v>
      </c>
      <c r="H321" s="231">
        <f>G321*2.55</f>
        <v>2.9131200000000002</v>
      </c>
      <c r="I321" s="234">
        <v>15075.346722793696</v>
      </c>
      <c r="J321" s="237"/>
    </row>
    <row r="322" spans="1:10" ht="18.75" x14ac:dyDescent="0.3">
      <c r="A322" s="236" t="s">
        <v>1478</v>
      </c>
      <c r="B322" s="228" t="s">
        <v>603</v>
      </c>
      <c r="C322" s="228">
        <v>7000</v>
      </c>
      <c r="D322" s="229">
        <v>400</v>
      </c>
      <c r="E322" s="228">
        <v>400</v>
      </c>
      <c r="F322" s="230" t="s">
        <v>640</v>
      </c>
      <c r="G322" s="231">
        <f t="shared" si="8"/>
        <v>1.1424000000000001</v>
      </c>
      <c r="H322" s="231">
        <f t="shared" ref="H322:H379" si="9">G322*2.55</f>
        <v>2.9131200000000002</v>
      </c>
      <c r="I322" s="234">
        <v>15075.346722793696</v>
      </c>
      <c r="J322" s="237"/>
    </row>
    <row r="323" spans="1:10" ht="18.75" x14ac:dyDescent="0.3">
      <c r="A323" s="236" t="s">
        <v>1479</v>
      </c>
      <c r="B323" s="228" t="s">
        <v>603</v>
      </c>
      <c r="C323" s="228">
        <v>7000</v>
      </c>
      <c r="D323" s="229">
        <v>400</v>
      </c>
      <c r="E323" s="228">
        <v>400</v>
      </c>
      <c r="F323" s="230" t="s">
        <v>640</v>
      </c>
      <c r="G323" s="231">
        <f t="shared" si="8"/>
        <v>1.1424000000000001</v>
      </c>
      <c r="H323" s="231">
        <f t="shared" si="9"/>
        <v>2.9131200000000002</v>
      </c>
      <c r="I323" s="234">
        <v>16103.985874847329</v>
      </c>
      <c r="J323" s="237"/>
    </row>
    <row r="324" spans="1:10" ht="18.75" x14ac:dyDescent="0.3">
      <c r="A324" s="236" t="s">
        <v>1480</v>
      </c>
      <c r="B324" s="228" t="s">
        <v>603</v>
      </c>
      <c r="C324" s="228">
        <v>7000</v>
      </c>
      <c r="D324" s="229">
        <v>400</v>
      </c>
      <c r="E324" s="228">
        <v>400</v>
      </c>
      <c r="F324" s="230" t="s">
        <v>640</v>
      </c>
      <c r="G324" s="231">
        <f t="shared" si="8"/>
        <v>1.1424000000000001</v>
      </c>
      <c r="H324" s="231">
        <f t="shared" si="9"/>
        <v>2.9131200000000002</v>
      </c>
      <c r="I324" s="234">
        <v>17324.714502797658</v>
      </c>
      <c r="J324" s="237"/>
    </row>
    <row r="325" spans="1:10" ht="18.75" x14ac:dyDescent="0.3">
      <c r="A325" s="236" t="s">
        <v>1481</v>
      </c>
      <c r="B325" s="228" t="s">
        <v>603</v>
      </c>
      <c r="C325" s="228">
        <v>7000</v>
      </c>
      <c r="D325" s="229">
        <v>400</v>
      </c>
      <c r="E325" s="228">
        <v>400</v>
      </c>
      <c r="F325" s="230" t="s">
        <v>640</v>
      </c>
      <c r="G325" s="231">
        <f t="shared" si="8"/>
        <v>1.1424000000000001</v>
      </c>
      <c r="H325" s="231">
        <f t="shared" si="9"/>
        <v>2.9131200000000002</v>
      </c>
      <c r="I325" s="234">
        <v>18713.190497614829</v>
      </c>
      <c r="J325" s="237"/>
    </row>
    <row r="326" spans="1:10" ht="18.75" x14ac:dyDescent="0.3">
      <c r="A326" s="236" t="s">
        <v>1482</v>
      </c>
      <c r="B326" s="228" t="s">
        <v>603</v>
      </c>
      <c r="C326" s="228">
        <v>7000</v>
      </c>
      <c r="D326" s="229">
        <v>400</v>
      </c>
      <c r="E326" s="228">
        <v>400</v>
      </c>
      <c r="F326" s="230" t="s">
        <v>640</v>
      </c>
      <c r="G326" s="231">
        <f t="shared" si="8"/>
        <v>1.1424000000000001</v>
      </c>
      <c r="H326" s="231">
        <f t="shared" si="9"/>
        <v>2.9131200000000002</v>
      </c>
      <c r="I326" s="234">
        <v>20269.627298256659</v>
      </c>
      <c r="J326" s="237"/>
    </row>
    <row r="327" spans="1:10" ht="18.75" x14ac:dyDescent="0.3">
      <c r="A327" s="236" t="s">
        <v>1483</v>
      </c>
      <c r="B327" s="228" t="s">
        <v>603</v>
      </c>
      <c r="C327" s="228">
        <v>7000</v>
      </c>
      <c r="D327" s="229">
        <v>400</v>
      </c>
      <c r="E327" s="228">
        <v>400</v>
      </c>
      <c r="F327" s="230" t="s">
        <v>640</v>
      </c>
      <c r="G327" s="231">
        <f t="shared" si="8"/>
        <v>1.1424000000000001</v>
      </c>
      <c r="H327" s="231">
        <f t="shared" si="9"/>
        <v>2.9131200000000002</v>
      </c>
      <c r="I327" s="234">
        <v>21971.630130613194</v>
      </c>
      <c r="J327" s="237"/>
    </row>
    <row r="328" spans="1:10" ht="18.75" x14ac:dyDescent="0.3">
      <c r="A328" s="236" t="s">
        <v>1484</v>
      </c>
      <c r="B328" s="228" t="s">
        <v>603</v>
      </c>
      <c r="C328" s="228">
        <v>8000</v>
      </c>
      <c r="D328" s="229">
        <v>400</v>
      </c>
      <c r="E328" s="228">
        <v>400</v>
      </c>
      <c r="F328" s="230" t="s">
        <v>640</v>
      </c>
      <c r="G328" s="231">
        <f t="shared" si="8"/>
        <v>1.3056000000000001</v>
      </c>
      <c r="H328" s="231">
        <f t="shared" si="9"/>
        <v>3.3292799999999998</v>
      </c>
      <c r="I328" s="234">
        <v>17172.784172468855</v>
      </c>
      <c r="J328" s="237"/>
    </row>
    <row r="329" spans="1:10" ht="18.75" x14ac:dyDescent="0.3">
      <c r="A329" s="236" t="s">
        <v>1485</v>
      </c>
      <c r="B329" s="228" t="s">
        <v>603</v>
      </c>
      <c r="C329" s="228">
        <v>8000</v>
      </c>
      <c r="D329" s="229">
        <v>400</v>
      </c>
      <c r="E329" s="228">
        <v>400</v>
      </c>
      <c r="F329" s="230" t="s">
        <v>640</v>
      </c>
      <c r="G329" s="231">
        <f t="shared" si="8"/>
        <v>1.3056000000000001</v>
      </c>
      <c r="H329" s="231">
        <f t="shared" si="9"/>
        <v>3.3292799999999998</v>
      </c>
      <c r="I329" s="234">
        <v>17172.784172468855</v>
      </c>
      <c r="J329" s="237"/>
    </row>
    <row r="330" spans="1:10" ht="18.75" x14ac:dyDescent="0.3">
      <c r="A330" s="236" t="s">
        <v>1486</v>
      </c>
      <c r="B330" s="228" t="s">
        <v>603</v>
      </c>
      <c r="C330" s="228">
        <v>8000</v>
      </c>
      <c r="D330" s="229">
        <v>400</v>
      </c>
      <c r="E330" s="228">
        <v>400</v>
      </c>
      <c r="F330" s="230" t="s">
        <v>640</v>
      </c>
      <c r="G330" s="231">
        <f t="shared" si="8"/>
        <v>1.3056000000000001</v>
      </c>
      <c r="H330" s="231">
        <f t="shared" si="9"/>
        <v>3.3292799999999998</v>
      </c>
      <c r="I330" s="234">
        <v>18331.180773582426</v>
      </c>
      <c r="J330" s="237"/>
    </row>
    <row r="331" spans="1:10" ht="18.75" x14ac:dyDescent="0.3">
      <c r="A331" s="236" t="s">
        <v>1487</v>
      </c>
      <c r="B331" s="228" t="s">
        <v>603</v>
      </c>
      <c r="C331" s="228">
        <v>8000</v>
      </c>
      <c r="D331" s="229">
        <v>400</v>
      </c>
      <c r="E331" s="228">
        <v>400</v>
      </c>
      <c r="F331" s="230" t="s">
        <v>640</v>
      </c>
      <c r="G331" s="231">
        <f t="shared" si="8"/>
        <v>1.3056000000000001</v>
      </c>
      <c r="H331" s="231">
        <f t="shared" si="9"/>
        <v>3.3292799999999998</v>
      </c>
      <c r="I331" s="234">
        <v>19719.656768399596</v>
      </c>
      <c r="J331" s="237"/>
    </row>
    <row r="332" spans="1:10" ht="18.75" x14ac:dyDescent="0.3">
      <c r="A332" s="236" t="s">
        <v>1488</v>
      </c>
      <c r="B332" s="228" t="s">
        <v>603</v>
      </c>
      <c r="C332" s="228">
        <v>8000</v>
      </c>
      <c r="D332" s="229">
        <v>400</v>
      </c>
      <c r="E332" s="228">
        <v>400</v>
      </c>
      <c r="F332" s="230" t="s">
        <v>640</v>
      </c>
      <c r="G332" s="231">
        <f t="shared" si="8"/>
        <v>1.3056000000000001</v>
      </c>
      <c r="H332" s="231">
        <f t="shared" si="9"/>
        <v>3.3292799999999998</v>
      </c>
      <c r="I332" s="234">
        <v>21298.488343151384</v>
      </c>
      <c r="J332" s="237"/>
    </row>
    <row r="333" spans="1:10" ht="18.75" x14ac:dyDescent="0.3">
      <c r="A333" s="236" t="s">
        <v>1489</v>
      </c>
      <c r="B333" s="228" t="s">
        <v>603</v>
      </c>
      <c r="C333" s="228">
        <v>8000</v>
      </c>
      <c r="D333" s="229">
        <v>400</v>
      </c>
      <c r="E333" s="228">
        <v>400</v>
      </c>
      <c r="F333" s="230" t="s">
        <v>640</v>
      </c>
      <c r="G333" s="231">
        <f t="shared" si="8"/>
        <v>1.3056000000000001</v>
      </c>
      <c r="H333" s="231">
        <f t="shared" si="9"/>
        <v>3.3292799999999998</v>
      </c>
      <c r="I333" s="234">
        <v>23056.478110782802</v>
      </c>
      <c r="J333" s="237"/>
    </row>
    <row r="334" spans="1:10" ht="18.75" x14ac:dyDescent="0.3">
      <c r="A334" s="236" t="s">
        <v>1490</v>
      </c>
      <c r="B334" s="228" t="s">
        <v>603</v>
      </c>
      <c r="C334" s="228">
        <v>8000</v>
      </c>
      <c r="D334" s="229">
        <v>400</v>
      </c>
      <c r="E334" s="228">
        <v>400</v>
      </c>
      <c r="F334" s="230" t="s">
        <v>640</v>
      </c>
      <c r="G334" s="231">
        <f t="shared" si="8"/>
        <v>1.3056000000000001</v>
      </c>
      <c r="H334" s="231">
        <f t="shared" si="9"/>
        <v>3.3292799999999998</v>
      </c>
      <c r="I334" s="234">
        <v>25004.823458348827</v>
      </c>
      <c r="J334" s="237"/>
    </row>
    <row r="335" spans="1:10" ht="18.75" x14ac:dyDescent="0.3">
      <c r="A335" s="236" t="s">
        <v>1491</v>
      </c>
      <c r="B335" s="228" t="s">
        <v>603</v>
      </c>
      <c r="C335" s="228">
        <v>8000</v>
      </c>
      <c r="D335" s="229">
        <v>400</v>
      </c>
      <c r="E335" s="228">
        <v>400</v>
      </c>
      <c r="F335" s="230" t="s">
        <v>640</v>
      </c>
      <c r="G335" s="231">
        <f t="shared" si="8"/>
        <v>1.3056000000000001</v>
      </c>
      <c r="H335" s="231">
        <f t="shared" si="9"/>
        <v>3.3292799999999998</v>
      </c>
      <c r="I335" s="234">
        <v>28263.263091347195</v>
      </c>
      <c r="J335" s="237"/>
    </row>
    <row r="336" spans="1:10" ht="18.75" x14ac:dyDescent="0.3">
      <c r="A336" s="236" t="s">
        <v>1492</v>
      </c>
      <c r="B336" s="228" t="s">
        <v>603</v>
      </c>
      <c r="C336" s="228">
        <v>9000</v>
      </c>
      <c r="D336" s="229">
        <v>400</v>
      </c>
      <c r="E336" s="228">
        <v>400</v>
      </c>
      <c r="F336" s="230" t="s">
        <v>640</v>
      </c>
      <c r="G336" s="231">
        <f t="shared" si="8"/>
        <v>1.4687999999999999</v>
      </c>
      <c r="H336" s="231">
        <f t="shared" si="9"/>
        <v>3.7454399999999994</v>
      </c>
      <c r="I336" s="234">
        <v>19146.726118320468</v>
      </c>
      <c r="J336" s="237"/>
    </row>
    <row r="337" spans="1:10" ht="18.75" x14ac:dyDescent="0.3">
      <c r="A337" s="236" t="s">
        <v>1493</v>
      </c>
      <c r="B337" s="228" t="s">
        <v>603</v>
      </c>
      <c r="C337" s="228">
        <v>9000</v>
      </c>
      <c r="D337" s="229">
        <v>400</v>
      </c>
      <c r="E337" s="228">
        <v>400</v>
      </c>
      <c r="F337" s="230" t="s">
        <v>640</v>
      </c>
      <c r="G337" s="231">
        <f t="shared" si="8"/>
        <v>1.4687999999999999</v>
      </c>
      <c r="H337" s="231">
        <f t="shared" si="9"/>
        <v>3.7454399999999994</v>
      </c>
      <c r="I337" s="234">
        <v>19146.726118320468</v>
      </c>
      <c r="J337" s="237"/>
    </row>
    <row r="338" spans="1:10" ht="18.75" x14ac:dyDescent="0.3">
      <c r="A338" s="236" t="s">
        <v>1494</v>
      </c>
      <c r="B338" s="228" t="s">
        <v>603</v>
      </c>
      <c r="C338" s="228">
        <v>9000</v>
      </c>
      <c r="D338" s="229">
        <v>400</v>
      </c>
      <c r="E338" s="228">
        <v>400</v>
      </c>
      <c r="F338" s="230" t="s">
        <v>640</v>
      </c>
      <c r="G338" s="231">
        <f t="shared" si="8"/>
        <v>1.4687999999999999</v>
      </c>
      <c r="H338" s="231">
        <f t="shared" si="9"/>
        <v>3.7454399999999994</v>
      </c>
      <c r="I338" s="234">
        <v>20445.784695259932</v>
      </c>
      <c r="J338" s="237"/>
    </row>
    <row r="339" spans="1:10" ht="18.75" x14ac:dyDescent="0.3">
      <c r="A339" s="236" t="s">
        <v>1495</v>
      </c>
      <c r="B339" s="228" t="s">
        <v>603</v>
      </c>
      <c r="C339" s="228">
        <v>9000</v>
      </c>
      <c r="D339" s="229">
        <v>400</v>
      </c>
      <c r="E339" s="228">
        <v>400</v>
      </c>
      <c r="F339" s="230" t="s">
        <v>640</v>
      </c>
      <c r="G339" s="231">
        <f t="shared" si="8"/>
        <v>1.4687999999999999</v>
      </c>
      <c r="H339" s="231">
        <f t="shared" si="9"/>
        <v>3.7454399999999994</v>
      </c>
      <c r="I339" s="234">
        <v>22002.221495901762</v>
      </c>
      <c r="J339" s="237"/>
    </row>
    <row r="340" spans="1:10" ht="18.75" x14ac:dyDescent="0.3">
      <c r="A340" s="236" t="s">
        <v>1496</v>
      </c>
      <c r="B340" s="228" t="s">
        <v>603</v>
      </c>
      <c r="C340" s="228">
        <v>9000</v>
      </c>
      <c r="D340" s="229">
        <v>400</v>
      </c>
      <c r="E340" s="228">
        <v>400</v>
      </c>
      <c r="F340" s="230" t="s">
        <v>640</v>
      </c>
      <c r="G340" s="231">
        <f t="shared" si="8"/>
        <v>1.4687999999999999</v>
      </c>
      <c r="H340" s="231">
        <f t="shared" si="9"/>
        <v>3.7454399999999994</v>
      </c>
      <c r="I340" s="234">
        <v>23760.211263533191</v>
      </c>
      <c r="J340" s="237"/>
    </row>
    <row r="341" spans="1:10" ht="18.75" x14ac:dyDescent="0.3">
      <c r="A341" s="236" t="s">
        <v>1497</v>
      </c>
      <c r="B341" s="228" t="s">
        <v>603</v>
      </c>
      <c r="C341" s="228">
        <v>9000</v>
      </c>
      <c r="D341" s="229">
        <v>400</v>
      </c>
      <c r="E341" s="228">
        <v>400</v>
      </c>
      <c r="F341" s="230" t="s">
        <v>640</v>
      </c>
      <c r="G341" s="231">
        <f t="shared" si="8"/>
        <v>1.4687999999999999</v>
      </c>
      <c r="H341" s="231">
        <f t="shared" si="9"/>
        <v>3.7454399999999994</v>
      </c>
      <c r="I341" s="234">
        <v>25730.951385209173</v>
      </c>
      <c r="J341" s="237"/>
    </row>
    <row r="342" spans="1:10" ht="18.75" x14ac:dyDescent="0.3">
      <c r="A342" s="236" t="s">
        <v>1498</v>
      </c>
      <c r="B342" s="228" t="s">
        <v>603</v>
      </c>
      <c r="C342" s="228">
        <v>9000</v>
      </c>
      <c r="D342" s="229">
        <v>400</v>
      </c>
      <c r="E342" s="228">
        <v>400</v>
      </c>
      <c r="F342" s="230" t="s">
        <v>640</v>
      </c>
      <c r="G342" s="231">
        <f t="shared" si="8"/>
        <v>1.4687999999999999</v>
      </c>
      <c r="H342" s="231">
        <f t="shared" si="9"/>
        <v>3.7454399999999994</v>
      </c>
      <c r="I342" s="234">
        <v>27903.24447387474</v>
      </c>
      <c r="J342" s="237"/>
    </row>
    <row r="343" spans="1:10" ht="18.75" x14ac:dyDescent="0.3">
      <c r="A343" s="236" t="s">
        <v>1499</v>
      </c>
      <c r="B343" s="228" t="s">
        <v>603</v>
      </c>
      <c r="C343" s="228">
        <v>9000</v>
      </c>
      <c r="D343" s="229">
        <v>400</v>
      </c>
      <c r="E343" s="228">
        <v>400</v>
      </c>
      <c r="F343" s="230" t="s">
        <v>640</v>
      </c>
      <c r="G343" s="231">
        <f t="shared" si="8"/>
        <v>1.4687999999999999</v>
      </c>
      <c r="H343" s="231">
        <f t="shared" si="9"/>
        <v>3.7454399999999994</v>
      </c>
      <c r="I343" s="234">
        <v>31553.592653797306</v>
      </c>
      <c r="J343" s="237"/>
    </row>
    <row r="344" spans="1:10" ht="18.75" x14ac:dyDescent="0.3">
      <c r="A344" s="236" t="s">
        <v>1500</v>
      </c>
      <c r="B344" s="228" t="s">
        <v>603</v>
      </c>
      <c r="C344" s="228">
        <v>10000</v>
      </c>
      <c r="D344" s="229">
        <v>400</v>
      </c>
      <c r="E344" s="228">
        <v>400</v>
      </c>
      <c r="F344" s="230" t="s">
        <v>640</v>
      </c>
      <c r="G344" s="231">
        <f t="shared" si="8"/>
        <v>1.6319999999999999</v>
      </c>
      <c r="H344" s="231">
        <f t="shared" si="9"/>
        <v>4.1615999999999991</v>
      </c>
      <c r="I344" s="234">
        <v>21221.231108709067</v>
      </c>
      <c r="J344" s="237"/>
    </row>
    <row r="345" spans="1:10" ht="18.75" x14ac:dyDescent="0.3">
      <c r="A345" s="236" t="s">
        <v>1501</v>
      </c>
      <c r="B345" s="228" t="s">
        <v>603</v>
      </c>
      <c r="C345" s="228">
        <v>10000</v>
      </c>
      <c r="D345" s="229">
        <v>400</v>
      </c>
      <c r="E345" s="228">
        <v>400</v>
      </c>
      <c r="F345" s="230" t="s">
        <v>640</v>
      </c>
      <c r="G345" s="231">
        <f t="shared" si="8"/>
        <v>1.6319999999999999</v>
      </c>
      <c r="H345" s="231">
        <f t="shared" si="9"/>
        <v>4.1615999999999991</v>
      </c>
      <c r="I345" s="234">
        <v>22661.16510043223</v>
      </c>
      <c r="J345" s="237"/>
    </row>
    <row r="346" spans="1:10" ht="18.75" x14ac:dyDescent="0.3">
      <c r="A346" s="236" t="s">
        <v>1502</v>
      </c>
      <c r="B346" s="228" t="s">
        <v>603</v>
      </c>
      <c r="C346" s="228">
        <v>10000</v>
      </c>
      <c r="D346" s="229">
        <v>400</v>
      </c>
      <c r="E346" s="228">
        <v>400</v>
      </c>
      <c r="F346" s="230" t="s">
        <v>640</v>
      </c>
      <c r="G346" s="231">
        <f t="shared" si="8"/>
        <v>1.6319999999999999</v>
      </c>
      <c r="H346" s="231">
        <f t="shared" si="9"/>
        <v>4.1615999999999991</v>
      </c>
      <c r="I346" s="234">
        <v>24385.56270689872</v>
      </c>
      <c r="J346" s="237"/>
    </row>
    <row r="347" spans="1:10" ht="18.75" x14ac:dyDescent="0.3">
      <c r="A347" s="236" t="s">
        <v>1503</v>
      </c>
      <c r="B347" s="228" t="s">
        <v>603</v>
      </c>
      <c r="C347" s="228">
        <v>10000</v>
      </c>
      <c r="D347" s="229">
        <v>400</v>
      </c>
      <c r="E347" s="228">
        <v>400</v>
      </c>
      <c r="F347" s="230" t="s">
        <v>640</v>
      </c>
      <c r="G347" s="231">
        <f t="shared" si="8"/>
        <v>1.6319999999999999</v>
      </c>
      <c r="H347" s="231">
        <f t="shared" si="9"/>
        <v>4.1615999999999991</v>
      </c>
      <c r="I347" s="234">
        <v>26333.908054464751</v>
      </c>
      <c r="J347" s="237"/>
    </row>
    <row r="348" spans="1:10" ht="18.75" x14ac:dyDescent="0.3">
      <c r="A348" s="236" t="s">
        <v>1504</v>
      </c>
      <c r="B348" s="228" t="s">
        <v>603</v>
      </c>
      <c r="C348" s="228">
        <v>10000</v>
      </c>
      <c r="D348" s="229">
        <v>400</v>
      </c>
      <c r="E348" s="228">
        <v>400</v>
      </c>
      <c r="F348" s="230" t="s">
        <v>640</v>
      </c>
      <c r="G348" s="231">
        <f t="shared" si="8"/>
        <v>1.6319999999999999</v>
      </c>
      <c r="H348" s="231">
        <f t="shared" si="9"/>
        <v>4.1615999999999991</v>
      </c>
      <c r="I348" s="234">
        <v>28517.398530185303</v>
      </c>
      <c r="J348" s="237"/>
    </row>
    <row r="349" spans="1:10" ht="18.75" x14ac:dyDescent="0.3">
      <c r="A349" s="236" t="s">
        <v>1505</v>
      </c>
      <c r="B349" s="228" t="s">
        <v>603</v>
      </c>
      <c r="C349" s="228">
        <v>10000</v>
      </c>
      <c r="D349" s="229">
        <v>400</v>
      </c>
      <c r="E349" s="228">
        <v>400</v>
      </c>
      <c r="F349" s="230" t="s">
        <v>640</v>
      </c>
      <c r="G349" s="231">
        <f t="shared" si="8"/>
        <v>1.6319999999999999</v>
      </c>
      <c r="H349" s="231">
        <f t="shared" si="9"/>
        <v>4.1615999999999991</v>
      </c>
      <c r="I349" s="234">
        <v>30924.836747005404</v>
      </c>
      <c r="J349" s="237"/>
    </row>
    <row r="350" spans="1:10" ht="18.75" x14ac:dyDescent="0.3">
      <c r="A350" s="236" t="s">
        <v>1506</v>
      </c>
      <c r="B350" s="228" t="s">
        <v>603</v>
      </c>
      <c r="C350" s="228">
        <v>10000</v>
      </c>
      <c r="D350" s="229">
        <v>400</v>
      </c>
      <c r="E350" s="228">
        <v>400</v>
      </c>
      <c r="F350" s="230" t="s">
        <v>640</v>
      </c>
      <c r="G350" s="231">
        <f t="shared" si="8"/>
        <v>1.6319999999999999</v>
      </c>
      <c r="H350" s="231">
        <f t="shared" si="9"/>
        <v>4.1615999999999991</v>
      </c>
      <c r="I350" s="234">
        <v>34955.896086797184</v>
      </c>
      <c r="J350" s="237"/>
    </row>
    <row r="351" spans="1:10" ht="18.75" x14ac:dyDescent="0.3">
      <c r="A351" s="236" t="s">
        <v>1507</v>
      </c>
      <c r="B351" s="228" t="s">
        <v>603</v>
      </c>
      <c r="C351" s="228">
        <v>11000</v>
      </c>
      <c r="D351" s="229">
        <v>400</v>
      </c>
      <c r="E351" s="228">
        <v>400</v>
      </c>
      <c r="F351" s="230" t="s">
        <v>640</v>
      </c>
      <c r="G351" s="231">
        <f t="shared" si="8"/>
        <v>1.7951999999999999</v>
      </c>
      <c r="H351" s="231">
        <f t="shared" si="9"/>
        <v>4.5777599999999996</v>
      </c>
      <c r="I351" s="234">
        <v>25286.441912565606</v>
      </c>
      <c r="J351" s="237"/>
    </row>
    <row r="352" spans="1:10" ht="18.75" x14ac:dyDescent="0.3">
      <c r="A352" s="236" t="s">
        <v>1508</v>
      </c>
      <c r="B352" s="228" t="s">
        <v>603</v>
      </c>
      <c r="C352" s="228">
        <v>11000</v>
      </c>
      <c r="D352" s="229">
        <v>400</v>
      </c>
      <c r="E352" s="228">
        <v>400</v>
      </c>
      <c r="F352" s="230" t="s">
        <v>640</v>
      </c>
      <c r="G352" s="231">
        <f t="shared" si="8"/>
        <v>1.7951999999999999</v>
      </c>
      <c r="H352" s="231">
        <f t="shared" si="9"/>
        <v>4.5777599999999996</v>
      </c>
      <c r="I352" s="234">
        <v>27167.602937801767</v>
      </c>
      <c r="J352" s="237"/>
    </row>
    <row r="353" spans="1:10" ht="18.75" x14ac:dyDescent="0.3">
      <c r="A353" s="236" t="s">
        <v>1509</v>
      </c>
      <c r="B353" s="228" t="s">
        <v>603</v>
      </c>
      <c r="C353" s="228">
        <v>11000</v>
      </c>
      <c r="D353" s="229">
        <v>400</v>
      </c>
      <c r="E353" s="228">
        <v>400</v>
      </c>
      <c r="F353" s="230" t="s">
        <v>640</v>
      </c>
      <c r="G353" s="231">
        <f t="shared" si="8"/>
        <v>1.7951999999999999</v>
      </c>
      <c r="H353" s="231">
        <f t="shared" si="9"/>
        <v>4.5777599999999996</v>
      </c>
      <c r="I353" s="234">
        <v>29306.303865302409</v>
      </c>
      <c r="J353" s="237"/>
    </row>
    <row r="354" spans="1:10" ht="18.75" x14ac:dyDescent="0.3">
      <c r="A354" s="236" t="s">
        <v>1510</v>
      </c>
      <c r="B354" s="228" t="s">
        <v>603</v>
      </c>
      <c r="C354" s="228">
        <v>11000</v>
      </c>
      <c r="D354" s="229">
        <v>400</v>
      </c>
      <c r="E354" s="228">
        <v>400</v>
      </c>
      <c r="F354" s="230" t="s">
        <v>640</v>
      </c>
      <c r="G354" s="231">
        <f t="shared" si="8"/>
        <v>1.7951999999999999</v>
      </c>
      <c r="H354" s="231">
        <f t="shared" si="9"/>
        <v>4.5777599999999996</v>
      </c>
      <c r="I354" s="234">
        <v>31691.347308012559</v>
      </c>
      <c r="J354" s="237"/>
    </row>
    <row r="355" spans="1:10" ht="18.75" x14ac:dyDescent="0.3">
      <c r="A355" s="236" t="s">
        <v>1511</v>
      </c>
      <c r="B355" s="228" t="s">
        <v>603</v>
      </c>
      <c r="C355" s="228">
        <v>11000</v>
      </c>
      <c r="D355" s="229">
        <v>400</v>
      </c>
      <c r="E355" s="228">
        <v>400</v>
      </c>
      <c r="F355" s="230" t="s">
        <v>640</v>
      </c>
      <c r="G355" s="231">
        <f t="shared" si="8"/>
        <v>1.7951999999999999</v>
      </c>
      <c r="H355" s="231">
        <f t="shared" si="9"/>
        <v>4.5777599999999996</v>
      </c>
      <c r="I355" s="234">
        <v>34333.930652987161</v>
      </c>
      <c r="J355" s="237"/>
    </row>
    <row r="356" spans="1:10" ht="18.75" x14ac:dyDescent="0.3">
      <c r="A356" s="236" t="s">
        <v>1512</v>
      </c>
      <c r="B356" s="228" t="s">
        <v>603</v>
      </c>
      <c r="C356" s="228">
        <v>11000</v>
      </c>
      <c r="D356" s="229">
        <v>400</v>
      </c>
      <c r="E356" s="228">
        <v>400</v>
      </c>
      <c r="F356" s="230" t="s">
        <v>640</v>
      </c>
      <c r="G356" s="231">
        <f t="shared" si="8"/>
        <v>1.7951999999999999</v>
      </c>
      <c r="H356" s="231">
        <f t="shared" si="9"/>
        <v>4.5777599999999996</v>
      </c>
      <c r="I356" s="234">
        <v>38768.095926758135</v>
      </c>
      <c r="J356" s="237"/>
    </row>
    <row r="357" spans="1:10" ht="18.75" x14ac:dyDescent="0.3">
      <c r="A357" s="236" t="s">
        <v>1513</v>
      </c>
      <c r="B357" s="228" t="s">
        <v>603</v>
      </c>
      <c r="C357" s="228">
        <v>12000</v>
      </c>
      <c r="D357" s="229">
        <v>400</v>
      </c>
      <c r="E357" s="228">
        <v>400</v>
      </c>
      <c r="F357" s="230" t="s">
        <v>640</v>
      </c>
      <c r="G357" s="231">
        <f t="shared" si="8"/>
        <v>1.9583999999999999</v>
      </c>
      <c r="H357" s="231">
        <f t="shared" si="9"/>
        <v>4.9939199999999992</v>
      </c>
      <c r="I357" s="234">
        <v>27435.751628352711</v>
      </c>
      <c r="J357" s="237"/>
    </row>
    <row r="358" spans="1:10" ht="18.75" x14ac:dyDescent="0.3">
      <c r="A358" s="236" t="s">
        <v>1514</v>
      </c>
      <c r="B358" s="228" t="s">
        <v>603</v>
      </c>
      <c r="C358" s="228">
        <v>12000</v>
      </c>
      <c r="D358" s="229">
        <v>400</v>
      </c>
      <c r="E358" s="228">
        <v>400</v>
      </c>
      <c r="F358" s="230" t="s">
        <v>640</v>
      </c>
      <c r="G358" s="231">
        <f t="shared" si="8"/>
        <v>1.9583999999999999</v>
      </c>
      <c r="H358" s="231">
        <f t="shared" si="9"/>
        <v>4.9939199999999992</v>
      </c>
      <c r="I358" s="234">
        <v>29484.873459413531</v>
      </c>
      <c r="J358" s="237"/>
    </row>
    <row r="359" spans="1:10" ht="18.75" x14ac:dyDescent="0.3">
      <c r="A359" s="236" t="s">
        <v>1515</v>
      </c>
      <c r="B359" s="228" t="s">
        <v>603</v>
      </c>
      <c r="C359" s="228">
        <v>12000</v>
      </c>
      <c r="D359" s="229">
        <v>400</v>
      </c>
      <c r="E359" s="228">
        <v>400</v>
      </c>
      <c r="F359" s="230" t="s">
        <v>640</v>
      </c>
      <c r="G359" s="231">
        <f t="shared" si="8"/>
        <v>1.9583999999999999</v>
      </c>
      <c r="H359" s="231">
        <f t="shared" si="9"/>
        <v>4.9939199999999992</v>
      </c>
      <c r="I359" s="234">
        <v>31813.929966848791</v>
      </c>
      <c r="J359" s="237"/>
    </row>
    <row r="360" spans="1:10" ht="18.75" x14ac:dyDescent="0.3">
      <c r="A360" s="236" t="s">
        <v>1516</v>
      </c>
      <c r="B360" s="228" t="s">
        <v>603</v>
      </c>
      <c r="C360" s="228">
        <v>12000</v>
      </c>
      <c r="D360" s="229">
        <v>400</v>
      </c>
      <c r="E360" s="228">
        <v>400</v>
      </c>
      <c r="F360" s="230" t="s">
        <v>640</v>
      </c>
      <c r="G360" s="231">
        <f t="shared" si="8"/>
        <v>1.9583999999999999</v>
      </c>
      <c r="H360" s="231">
        <f t="shared" si="9"/>
        <v>4.9939199999999992</v>
      </c>
      <c r="I360" s="234">
        <v>34411.723763603492</v>
      </c>
      <c r="J360" s="237"/>
    </row>
    <row r="361" spans="1:10" ht="18.75" x14ac:dyDescent="0.3">
      <c r="A361" s="236" t="s">
        <v>1517</v>
      </c>
      <c r="B361" s="228" t="s">
        <v>603</v>
      </c>
      <c r="C361" s="228">
        <v>12000</v>
      </c>
      <c r="D361" s="229">
        <v>400</v>
      </c>
      <c r="E361" s="228">
        <v>400</v>
      </c>
      <c r="F361" s="230" t="s">
        <v>640</v>
      </c>
      <c r="G361" s="231">
        <f t="shared" si="8"/>
        <v>1.9583999999999999</v>
      </c>
      <c r="H361" s="231">
        <f t="shared" si="9"/>
        <v>4.9939199999999992</v>
      </c>
      <c r="I361" s="234">
        <v>37289.45223673265</v>
      </c>
      <c r="J361" s="237"/>
    </row>
    <row r="362" spans="1:10" ht="18.75" x14ac:dyDescent="0.3">
      <c r="A362" s="236" t="s">
        <v>1518</v>
      </c>
      <c r="B362" s="228" t="s">
        <v>603</v>
      </c>
      <c r="C362" s="228">
        <v>12000</v>
      </c>
      <c r="D362" s="229">
        <v>400</v>
      </c>
      <c r="E362" s="228">
        <v>400</v>
      </c>
      <c r="F362" s="230" t="s">
        <v>640</v>
      </c>
      <c r="G362" s="231">
        <f t="shared" si="8"/>
        <v>1.9583999999999999</v>
      </c>
      <c r="H362" s="231">
        <f t="shared" si="9"/>
        <v>4.9939199999999992</v>
      </c>
      <c r="I362" s="234">
        <v>42104.328670372823</v>
      </c>
      <c r="J362" s="237"/>
    </row>
    <row r="363" spans="1:10" ht="18.75" x14ac:dyDescent="0.3">
      <c r="A363" s="236" t="s">
        <v>1519</v>
      </c>
      <c r="B363" s="228" t="s">
        <v>603</v>
      </c>
      <c r="C363" s="228">
        <v>13000</v>
      </c>
      <c r="D363" s="229">
        <v>400</v>
      </c>
      <c r="E363" s="228">
        <v>400</v>
      </c>
      <c r="F363" s="230" t="s">
        <v>640</v>
      </c>
      <c r="G363" s="231">
        <f t="shared" si="8"/>
        <v>2.1215999999999999</v>
      </c>
      <c r="H363" s="231">
        <f t="shared" si="9"/>
        <v>5.4100799999999998</v>
      </c>
      <c r="I363" s="234">
        <v>31936.51262568502</v>
      </c>
      <c r="J363" s="237"/>
    </row>
    <row r="364" spans="1:10" ht="18.75" x14ac:dyDescent="0.3">
      <c r="A364" s="236" t="s">
        <v>1520</v>
      </c>
      <c r="B364" s="228" t="s">
        <v>603</v>
      </c>
      <c r="C364" s="228">
        <v>13000</v>
      </c>
      <c r="D364" s="229">
        <v>400</v>
      </c>
      <c r="E364" s="228">
        <v>400</v>
      </c>
      <c r="F364" s="230" t="s">
        <v>640</v>
      </c>
      <c r="G364" s="231">
        <f t="shared" si="8"/>
        <v>2.1215999999999999</v>
      </c>
      <c r="H364" s="231">
        <f t="shared" si="9"/>
        <v>5.4100799999999998</v>
      </c>
      <c r="I364" s="234">
        <v>34455.924713054883</v>
      </c>
      <c r="J364" s="237"/>
    </row>
    <row r="365" spans="1:10" ht="18.75" x14ac:dyDescent="0.3">
      <c r="A365" s="236" t="s">
        <v>1521</v>
      </c>
      <c r="B365" s="228" t="s">
        <v>603</v>
      </c>
      <c r="C365" s="228">
        <v>13000</v>
      </c>
      <c r="D365" s="229">
        <v>400</v>
      </c>
      <c r="E365" s="228">
        <v>400</v>
      </c>
      <c r="F365" s="230" t="s">
        <v>640</v>
      </c>
      <c r="G365" s="231">
        <f t="shared" si="8"/>
        <v>2.1215999999999999</v>
      </c>
      <c r="H365" s="231">
        <f t="shared" si="9"/>
        <v>5.4100799999999998</v>
      </c>
      <c r="I365" s="234">
        <v>37266.468863854148</v>
      </c>
      <c r="J365" s="237"/>
    </row>
    <row r="366" spans="1:10" ht="18.75" x14ac:dyDescent="0.3">
      <c r="A366" s="236" t="s">
        <v>1522</v>
      </c>
      <c r="B366" s="228" t="s">
        <v>603</v>
      </c>
      <c r="C366" s="228">
        <v>13000</v>
      </c>
      <c r="D366" s="229">
        <v>400</v>
      </c>
      <c r="E366" s="228">
        <v>400</v>
      </c>
      <c r="F366" s="230" t="s">
        <v>640</v>
      </c>
      <c r="G366" s="231">
        <f t="shared" si="8"/>
        <v>2.1215999999999999</v>
      </c>
      <c r="H366" s="231">
        <f t="shared" si="9"/>
        <v>5.4100799999999998</v>
      </c>
      <c r="I366" s="234">
        <v>40368.145078082845</v>
      </c>
      <c r="J366" s="237"/>
    </row>
    <row r="367" spans="1:10" ht="18.75" x14ac:dyDescent="0.3">
      <c r="A367" s="236" t="s">
        <v>1523</v>
      </c>
      <c r="B367" s="228" t="s">
        <v>603</v>
      </c>
      <c r="C367" s="228">
        <v>13000</v>
      </c>
      <c r="D367" s="229">
        <v>400</v>
      </c>
      <c r="E367" s="228">
        <v>400</v>
      </c>
      <c r="F367" s="230" t="s">
        <v>640</v>
      </c>
      <c r="G367" s="231">
        <f t="shared" si="8"/>
        <v>2.1215999999999999</v>
      </c>
      <c r="H367" s="231">
        <f t="shared" si="9"/>
        <v>5.4100799999999998</v>
      </c>
      <c r="I367" s="234">
        <v>45574.930058647231</v>
      </c>
      <c r="J367" s="237"/>
    </row>
    <row r="368" spans="1:10" ht="18.75" x14ac:dyDescent="0.3">
      <c r="A368" s="236" t="s">
        <v>1524</v>
      </c>
      <c r="B368" s="228" t="s">
        <v>603</v>
      </c>
      <c r="C368" s="228">
        <v>14000</v>
      </c>
      <c r="D368" s="229">
        <v>400</v>
      </c>
      <c r="E368" s="228">
        <v>400</v>
      </c>
      <c r="F368" s="230" t="s">
        <v>640</v>
      </c>
      <c r="G368" s="231">
        <f t="shared" si="8"/>
        <v>2.2848000000000002</v>
      </c>
      <c r="H368" s="231">
        <f t="shared" si="9"/>
        <v>5.8262400000000003</v>
      </c>
      <c r="I368" s="234">
        <v>34253.783147296774</v>
      </c>
      <c r="J368" s="237"/>
    </row>
    <row r="369" spans="1:10" ht="18.75" x14ac:dyDescent="0.3">
      <c r="A369" s="236" t="s">
        <v>1525</v>
      </c>
      <c r="B369" s="228" t="s">
        <v>603</v>
      </c>
      <c r="C369" s="228">
        <v>14000</v>
      </c>
      <c r="D369" s="229">
        <v>400</v>
      </c>
      <c r="E369" s="228">
        <v>400</v>
      </c>
      <c r="F369" s="230" t="s">
        <v>640</v>
      </c>
      <c r="G369" s="231">
        <f t="shared" si="8"/>
        <v>2.2848000000000002</v>
      </c>
      <c r="H369" s="231">
        <f t="shared" si="9"/>
        <v>5.8262400000000003</v>
      </c>
      <c r="I369" s="234">
        <v>36963.550814601243</v>
      </c>
      <c r="J369" s="237"/>
    </row>
    <row r="370" spans="1:10" ht="18.75" x14ac:dyDescent="0.3">
      <c r="A370" s="236" t="s">
        <v>1526</v>
      </c>
      <c r="B370" s="228" t="s">
        <v>603</v>
      </c>
      <c r="C370" s="228">
        <v>14000</v>
      </c>
      <c r="D370" s="229">
        <v>400</v>
      </c>
      <c r="E370" s="228">
        <v>400</v>
      </c>
      <c r="F370" s="230" t="s">
        <v>640</v>
      </c>
      <c r="G370" s="231">
        <f t="shared" si="8"/>
        <v>2.2848000000000002</v>
      </c>
      <c r="H370" s="231">
        <f t="shared" si="9"/>
        <v>5.8262400000000003</v>
      </c>
      <c r="I370" s="234">
        <v>39975.647932390122</v>
      </c>
      <c r="J370" s="237"/>
    </row>
    <row r="371" spans="1:10" ht="18.75" x14ac:dyDescent="0.3">
      <c r="A371" s="236" t="s">
        <v>1527</v>
      </c>
      <c r="B371" s="228" t="s">
        <v>603</v>
      </c>
      <c r="C371" s="228">
        <v>14000</v>
      </c>
      <c r="D371" s="229">
        <v>400</v>
      </c>
      <c r="E371" s="228">
        <v>400</v>
      </c>
      <c r="F371" s="230" t="s">
        <v>640</v>
      </c>
      <c r="G371" s="231">
        <f t="shared" si="8"/>
        <v>2.2848000000000002</v>
      </c>
      <c r="H371" s="231">
        <f t="shared" si="9"/>
        <v>5.8262400000000003</v>
      </c>
      <c r="I371" s="234">
        <v>43312.469274773321</v>
      </c>
      <c r="J371" s="237"/>
    </row>
    <row r="372" spans="1:10" ht="18.75" x14ac:dyDescent="0.3">
      <c r="A372" s="236" t="s">
        <v>1528</v>
      </c>
      <c r="B372" s="228" t="s">
        <v>603</v>
      </c>
      <c r="C372" s="228">
        <v>14000</v>
      </c>
      <c r="D372" s="229">
        <v>400</v>
      </c>
      <c r="E372" s="228">
        <v>400</v>
      </c>
      <c r="F372" s="230" t="s">
        <v>640</v>
      </c>
      <c r="G372" s="231">
        <f t="shared" si="8"/>
        <v>2.2848000000000002</v>
      </c>
      <c r="H372" s="231">
        <f t="shared" si="9"/>
        <v>5.8262400000000003</v>
      </c>
      <c r="I372" s="234">
        <v>48911.162802261897</v>
      </c>
      <c r="J372" s="237"/>
    </row>
    <row r="373" spans="1:10" ht="18.75" x14ac:dyDescent="0.3">
      <c r="A373" s="236" t="s">
        <v>1529</v>
      </c>
      <c r="B373" s="228" t="s">
        <v>603</v>
      </c>
      <c r="C373" s="228">
        <v>15000</v>
      </c>
      <c r="D373" s="229">
        <v>400</v>
      </c>
      <c r="E373" s="228">
        <v>400</v>
      </c>
      <c r="F373" s="230" t="s">
        <v>640</v>
      </c>
      <c r="G373" s="231">
        <f t="shared" si="8"/>
        <v>2.448</v>
      </c>
      <c r="H373" s="231">
        <f t="shared" si="9"/>
        <v>6.2423999999999991</v>
      </c>
      <c r="I373" s="234">
        <v>39471.176916147626</v>
      </c>
      <c r="J373" s="237"/>
    </row>
    <row r="374" spans="1:10" ht="18.75" x14ac:dyDescent="0.3">
      <c r="A374" s="236" t="s">
        <v>1530</v>
      </c>
      <c r="B374" s="228" t="s">
        <v>603</v>
      </c>
      <c r="C374" s="228">
        <v>15000</v>
      </c>
      <c r="D374" s="229">
        <v>400</v>
      </c>
      <c r="E374" s="228">
        <v>400</v>
      </c>
      <c r="F374" s="230" t="s">
        <v>640</v>
      </c>
      <c r="G374" s="231">
        <f t="shared" si="8"/>
        <v>2.448</v>
      </c>
      <c r="H374" s="231">
        <f t="shared" si="9"/>
        <v>6.2423999999999991</v>
      </c>
      <c r="I374" s="234">
        <v>42696.024387981059</v>
      </c>
      <c r="J374" s="237"/>
    </row>
    <row r="375" spans="1:10" ht="18.75" x14ac:dyDescent="0.3">
      <c r="A375" s="236" t="s">
        <v>1531</v>
      </c>
      <c r="B375" s="228" t="s">
        <v>603</v>
      </c>
      <c r="C375" s="228">
        <v>15000</v>
      </c>
      <c r="D375" s="229">
        <v>400</v>
      </c>
      <c r="E375" s="228">
        <v>400</v>
      </c>
      <c r="F375" s="230" t="s">
        <v>640</v>
      </c>
      <c r="G375" s="231">
        <f t="shared" si="8"/>
        <v>2.448</v>
      </c>
      <c r="H375" s="231">
        <f t="shared" si="9"/>
        <v>6.2423999999999991</v>
      </c>
      <c r="I375" s="234">
        <v>46267.990858518773</v>
      </c>
      <c r="J375" s="237"/>
    </row>
    <row r="376" spans="1:10" ht="18.75" x14ac:dyDescent="0.3">
      <c r="A376" s="236" t="s">
        <v>1532</v>
      </c>
      <c r="B376" s="228" t="s">
        <v>603</v>
      </c>
      <c r="C376" s="228">
        <v>15000</v>
      </c>
      <c r="D376" s="229">
        <v>400</v>
      </c>
      <c r="E376" s="228">
        <v>400</v>
      </c>
      <c r="F376" s="230" t="s">
        <v>640</v>
      </c>
      <c r="G376" s="231">
        <f t="shared" si="8"/>
        <v>2.448</v>
      </c>
      <c r="H376" s="231">
        <f t="shared" si="9"/>
        <v>6.2423999999999991</v>
      </c>
      <c r="I376" s="234">
        <v>52258.59293293157</v>
      </c>
      <c r="J376" s="237"/>
    </row>
    <row r="377" spans="1:10" ht="18.75" x14ac:dyDescent="0.3">
      <c r="A377" s="236" t="s">
        <v>1533</v>
      </c>
      <c r="B377" s="228" t="s">
        <v>603</v>
      </c>
      <c r="C377" s="228">
        <v>16000</v>
      </c>
      <c r="D377" s="229">
        <v>400</v>
      </c>
      <c r="E377" s="228">
        <v>400</v>
      </c>
      <c r="F377" s="230" t="s">
        <v>640</v>
      </c>
      <c r="G377" s="231">
        <f t="shared" si="8"/>
        <v>2.6112000000000002</v>
      </c>
      <c r="H377" s="231">
        <f t="shared" si="9"/>
        <v>6.6585599999999996</v>
      </c>
      <c r="I377" s="234">
        <v>45573.16426234167</v>
      </c>
      <c r="J377" s="237"/>
    </row>
    <row r="378" spans="1:10" ht="18.75" x14ac:dyDescent="0.3">
      <c r="A378" s="236" t="s">
        <v>1534</v>
      </c>
      <c r="B378" s="228" t="s">
        <v>603</v>
      </c>
      <c r="C378" s="228">
        <v>16000</v>
      </c>
      <c r="D378" s="229">
        <v>400</v>
      </c>
      <c r="E378" s="228">
        <v>400</v>
      </c>
      <c r="F378" s="230" t="s">
        <v>640</v>
      </c>
      <c r="G378" s="231">
        <f t="shared" si="8"/>
        <v>2.6112000000000002</v>
      </c>
      <c r="H378" s="231">
        <f t="shared" si="9"/>
        <v>6.6585599999999996</v>
      </c>
      <c r="I378" s="234">
        <v>49369.078473978945</v>
      </c>
      <c r="J378" s="237"/>
    </row>
    <row r="379" spans="1:10" ht="18.75" x14ac:dyDescent="0.3">
      <c r="A379" s="236" t="s">
        <v>1535</v>
      </c>
      <c r="B379" s="228" t="s">
        <v>603</v>
      </c>
      <c r="C379" s="228">
        <v>16000</v>
      </c>
      <c r="D379" s="229">
        <v>400</v>
      </c>
      <c r="E379" s="228">
        <v>400</v>
      </c>
      <c r="F379" s="230" t="s">
        <v>640</v>
      </c>
      <c r="G379" s="231">
        <f t="shared" si="8"/>
        <v>2.6112000000000002</v>
      </c>
      <c r="H379" s="231">
        <f t="shared" si="9"/>
        <v>6.6585599999999996</v>
      </c>
      <c r="I379" s="234">
        <v>55751.589095315932</v>
      </c>
      <c r="J379" s="237"/>
    </row>
    <row r="382" spans="1:10" s="242" customFormat="1" ht="15.75" x14ac:dyDescent="0.25">
      <c r="A382" s="239" t="s">
        <v>593</v>
      </c>
      <c r="B382" s="240" t="s">
        <v>594</v>
      </c>
      <c r="C382" s="448" t="s">
        <v>1817</v>
      </c>
      <c r="D382" s="448"/>
      <c r="E382" s="448"/>
      <c r="F382" s="239" t="s">
        <v>595</v>
      </c>
      <c r="G382" s="239" t="s">
        <v>590</v>
      </c>
      <c r="H382" s="239" t="s">
        <v>604</v>
      </c>
      <c r="I382" s="241" t="s">
        <v>597</v>
      </c>
    </row>
    <row r="383" spans="1:10" s="242" customFormat="1" ht="15.75" x14ac:dyDescent="0.25">
      <c r="A383" s="239"/>
      <c r="B383" s="240"/>
      <c r="C383" s="240" t="s">
        <v>605</v>
      </c>
      <c r="D383" s="240" t="s">
        <v>606</v>
      </c>
      <c r="E383" s="240" t="s">
        <v>599</v>
      </c>
      <c r="F383" s="239"/>
      <c r="G383" s="239"/>
      <c r="H383" s="239"/>
      <c r="I383" s="241"/>
    </row>
    <row r="384" spans="1:10" s="242" customFormat="1" ht="15.75" x14ac:dyDescent="0.25">
      <c r="A384" s="239"/>
      <c r="B384" s="240"/>
      <c r="C384" s="240" t="s">
        <v>600</v>
      </c>
      <c r="D384" s="240" t="s">
        <v>600</v>
      </c>
      <c r="E384" s="240" t="s">
        <v>600</v>
      </c>
      <c r="F384" s="239"/>
      <c r="G384" s="239" t="s">
        <v>607</v>
      </c>
      <c r="H384" s="239" t="s">
        <v>601</v>
      </c>
      <c r="I384" s="241" t="s">
        <v>602</v>
      </c>
    </row>
    <row r="385" spans="1:10" s="242" customFormat="1" ht="15.75" x14ac:dyDescent="0.25">
      <c r="A385" s="469" t="s">
        <v>1741</v>
      </c>
      <c r="B385" s="240" t="s">
        <v>603</v>
      </c>
      <c r="C385" s="448" t="s">
        <v>1742</v>
      </c>
      <c r="D385" s="448"/>
      <c r="E385" s="448"/>
      <c r="F385" s="239" t="s">
        <v>1743</v>
      </c>
      <c r="G385" s="466">
        <v>1.26</v>
      </c>
      <c r="H385" s="466">
        <v>3.15</v>
      </c>
      <c r="I385" s="472">
        <v>22132.222887762</v>
      </c>
      <c r="J385" s="440"/>
    </row>
    <row r="386" spans="1:10" s="242" customFormat="1" ht="15.75" x14ac:dyDescent="0.25">
      <c r="A386" s="470"/>
      <c r="B386" s="240" t="s">
        <v>603</v>
      </c>
      <c r="C386" s="448" t="s">
        <v>1744</v>
      </c>
      <c r="D386" s="448"/>
      <c r="E386" s="448"/>
      <c r="F386" s="239" t="s">
        <v>1743</v>
      </c>
      <c r="G386" s="471"/>
      <c r="H386" s="471"/>
      <c r="I386" s="473"/>
      <c r="J386" s="441"/>
    </row>
    <row r="387" spans="1:10" s="242" customFormat="1" ht="15.75" x14ac:dyDescent="0.25">
      <c r="A387" s="469" t="s">
        <v>1745</v>
      </c>
      <c r="B387" s="240" t="s">
        <v>603</v>
      </c>
      <c r="C387" s="448" t="s">
        <v>1746</v>
      </c>
      <c r="D387" s="448"/>
      <c r="E387" s="448"/>
      <c r="F387" s="239" t="s">
        <v>1743</v>
      </c>
      <c r="G387" s="466">
        <v>1.35</v>
      </c>
      <c r="H387" s="466">
        <v>3.375</v>
      </c>
      <c r="I387" s="472">
        <v>23519.456471745001</v>
      </c>
      <c r="J387" s="440"/>
    </row>
    <row r="388" spans="1:10" s="242" customFormat="1" ht="15.75" x14ac:dyDescent="0.25">
      <c r="A388" s="470"/>
      <c r="B388" s="240" t="s">
        <v>603</v>
      </c>
      <c r="C388" s="448" t="s">
        <v>1744</v>
      </c>
      <c r="D388" s="448"/>
      <c r="E388" s="448"/>
      <c r="F388" s="239" t="s">
        <v>1743</v>
      </c>
      <c r="G388" s="467"/>
      <c r="H388" s="467"/>
      <c r="I388" s="473"/>
      <c r="J388" s="441"/>
    </row>
    <row r="389" spans="1:10" s="242" customFormat="1" ht="15.75" x14ac:dyDescent="0.25">
      <c r="A389" s="469" t="s">
        <v>1747</v>
      </c>
      <c r="B389" s="240" t="s">
        <v>603</v>
      </c>
      <c r="C389" s="448" t="s">
        <v>1748</v>
      </c>
      <c r="D389" s="449"/>
      <c r="E389" s="449"/>
      <c r="F389" s="239" t="s">
        <v>1743</v>
      </c>
      <c r="G389" s="466">
        <v>1.44</v>
      </c>
      <c r="H389" s="466">
        <v>3.5999999999999996</v>
      </c>
      <c r="I389" s="472">
        <v>24896.796067728003</v>
      </c>
      <c r="J389" s="440"/>
    </row>
    <row r="390" spans="1:10" s="242" customFormat="1" ht="15.75" x14ac:dyDescent="0.25">
      <c r="A390" s="470"/>
      <c r="B390" s="240" t="s">
        <v>603</v>
      </c>
      <c r="C390" s="448" t="s">
        <v>1744</v>
      </c>
      <c r="D390" s="449"/>
      <c r="E390" s="449"/>
      <c r="F390" s="239" t="s">
        <v>1743</v>
      </c>
      <c r="G390" s="467"/>
      <c r="H390" s="467"/>
      <c r="I390" s="473"/>
      <c r="J390" s="441"/>
    </row>
    <row r="391" spans="1:10" s="242" customFormat="1" ht="15.75" x14ac:dyDescent="0.25">
      <c r="A391" s="469" t="s">
        <v>1749</v>
      </c>
      <c r="B391" s="240" t="s">
        <v>603</v>
      </c>
      <c r="C391" s="448" t="s">
        <v>1750</v>
      </c>
      <c r="D391" s="449"/>
      <c r="E391" s="449"/>
      <c r="F391" s="239" t="s">
        <v>1743</v>
      </c>
      <c r="G391" s="466">
        <v>1.53</v>
      </c>
      <c r="H391" s="466">
        <v>3.8250000000000002</v>
      </c>
      <c r="I391" s="472">
        <v>28109.470437710999</v>
      </c>
      <c r="J391" s="440"/>
    </row>
    <row r="392" spans="1:10" s="242" customFormat="1" ht="15.75" x14ac:dyDescent="0.25">
      <c r="A392" s="470"/>
      <c r="B392" s="240" t="s">
        <v>603</v>
      </c>
      <c r="C392" s="448" t="s">
        <v>1751</v>
      </c>
      <c r="D392" s="449"/>
      <c r="E392" s="449"/>
      <c r="F392" s="239" t="s">
        <v>1743</v>
      </c>
      <c r="G392" s="467"/>
      <c r="H392" s="467"/>
      <c r="I392" s="473"/>
      <c r="J392" s="441"/>
    </row>
    <row r="393" spans="1:10" s="242" customFormat="1" ht="15.75" x14ac:dyDescent="0.25">
      <c r="A393" s="469" t="s">
        <v>1752</v>
      </c>
      <c r="B393" s="240" t="s">
        <v>603</v>
      </c>
      <c r="C393" s="448" t="s">
        <v>1742</v>
      </c>
      <c r="D393" s="449"/>
      <c r="E393" s="449"/>
      <c r="F393" s="239" t="s">
        <v>1743</v>
      </c>
      <c r="G393" s="466">
        <v>1.62</v>
      </c>
      <c r="H393" s="466">
        <v>4.0500000000000007</v>
      </c>
      <c r="I393" s="472">
        <v>29180.096405694003</v>
      </c>
      <c r="J393" s="440"/>
    </row>
    <row r="394" spans="1:10" s="242" customFormat="1" ht="15.75" x14ac:dyDescent="0.25">
      <c r="A394" s="470"/>
      <c r="B394" s="240" t="s">
        <v>603</v>
      </c>
      <c r="C394" s="448" t="s">
        <v>1751</v>
      </c>
      <c r="D394" s="449"/>
      <c r="E394" s="449"/>
      <c r="F394" s="239" t="s">
        <v>1743</v>
      </c>
      <c r="G394" s="467"/>
      <c r="H394" s="467"/>
      <c r="I394" s="473"/>
      <c r="J394" s="441"/>
    </row>
    <row r="395" spans="1:10" s="242" customFormat="1" ht="15.75" x14ac:dyDescent="0.25">
      <c r="A395" s="469" t="s">
        <v>1753</v>
      </c>
      <c r="B395" s="240" t="s">
        <v>603</v>
      </c>
      <c r="C395" s="448" t="s">
        <v>1746</v>
      </c>
      <c r="D395" s="449"/>
      <c r="E395" s="449"/>
      <c r="F395" s="239" t="s">
        <v>1743</v>
      </c>
      <c r="G395" s="466">
        <v>1.71</v>
      </c>
      <c r="H395" s="466">
        <v>4.2750000000000004</v>
      </c>
      <c r="I395" s="472">
        <v>30864.149629677006</v>
      </c>
      <c r="J395" s="440"/>
    </row>
    <row r="396" spans="1:10" s="242" customFormat="1" ht="15.75" x14ac:dyDescent="0.25">
      <c r="A396" s="470"/>
      <c r="B396" s="240" t="s">
        <v>603</v>
      </c>
      <c r="C396" s="448" t="s">
        <v>1751</v>
      </c>
      <c r="D396" s="449"/>
      <c r="E396" s="449"/>
      <c r="F396" s="239" t="s">
        <v>1743</v>
      </c>
      <c r="G396" s="467"/>
      <c r="H396" s="467"/>
      <c r="I396" s="473"/>
      <c r="J396" s="441"/>
    </row>
    <row r="397" spans="1:10" s="242" customFormat="1" ht="15.75" x14ac:dyDescent="0.25">
      <c r="A397" s="464" t="s">
        <v>1754</v>
      </c>
      <c r="B397" s="240" t="s">
        <v>603</v>
      </c>
      <c r="C397" s="448" t="s">
        <v>1748</v>
      </c>
      <c r="D397" s="449"/>
      <c r="E397" s="449"/>
      <c r="F397" s="239" t="s">
        <v>1743</v>
      </c>
      <c r="G397" s="466">
        <v>1.8</v>
      </c>
      <c r="H397" s="466">
        <v>4.5</v>
      </c>
      <c r="I397" s="472">
        <v>31959.51056766</v>
      </c>
      <c r="J397" s="440"/>
    </row>
    <row r="398" spans="1:10" s="242" customFormat="1" ht="15.75" x14ac:dyDescent="0.25">
      <c r="A398" s="465"/>
      <c r="B398" s="240" t="s">
        <v>603</v>
      </c>
      <c r="C398" s="448" t="s">
        <v>1751</v>
      </c>
      <c r="D398" s="449"/>
      <c r="E398" s="449"/>
      <c r="F398" s="239" t="s">
        <v>1743</v>
      </c>
      <c r="G398" s="467"/>
      <c r="H398" s="467"/>
      <c r="I398" s="473"/>
      <c r="J398" s="441"/>
    </row>
    <row r="399" spans="1:10" s="242" customFormat="1" ht="32.25" customHeight="1" x14ac:dyDescent="0.25">
      <c r="A399" s="464" t="s">
        <v>1755</v>
      </c>
      <c r="B399" s="240" t="s">
        <v>603</v>
      </c>
      <c r="C399" s="448" t="s">
        <v>1756</v>
      </c>
      <c r="D399" s="449"/>
      <c r="E399" s="449"/>
      <c r="F399" s="239" t="s">
        <v>1743</v>
      </c>
      <c r="G399" s="466">
        <v>1.89</v>
      </c>
      <c r="H399" s="466">
        <v>4.7249999999999996</v>
      </c>
      <c r="I399" s="472">
        <v>34059.111287643005</v>
      </c>
      <c r="J399" s="440"/>
    </row>
    <row r="400" spans="1:10" s="242" customFormat="1" ht="15.75" x14ac:dyDescent="0.25">
      <c r="A400" s="465"/>
      <c r="B400" s="240" t="s">
        <v>603</v>
      </c>
      <c r="C400" s="448" t="s">
        <v>1751</v>
      </c>
      <c r="D400" s="449"/>
      <c r="E400" s="449"/>
      <c r="F400" s="239" t="s">
        <v>1743</v>
      </c>
      <c r="G400" s="467"/>
      <c r="H400" s="467"/>
      <c r="I400" s="473"/>
      <c r="J400" s="441"/>
    </row>
    <row r="401" spans="1:10" s="242" customFormat="1" ht="15.75" x14ac:dyDescent="0.25">
      <c r="A401" s="464" t="s">
        <v>1757</v>
      </c>
      <c r="B401" s="240" t="s">
        <v>603</v>
      </c>
      <c r="C401" s="448" t="s">
        <v>1758</v>
      </c>
      <c r="D401" s="449"/>
      <c r="E401" s="449"/>
      <c r="F401" s="239" t="s">
        <v>1743</v>
      </c>
      <c r="G401" s="466">
        <v>1.98</v>
      </c>
      <c r="H401" s="466">
        <v>4.95</v>
      </c>
      <c r="I401" s="472">
        <v>35426.556895625996</v>
      </c>
      <c r="J401" s="440"/>
    </row>
    <row r="402" spans="1:10" s="242" customFormat="1" ht="15.75" x14ac:dyDescent="0.25">
      <c r="A402" s="465"/>
      <c r="B402" s="240" t="s">
        <v>603</v>
      </c>
      <c r="C402" s="448" t="s">
        <v>1751</v>
      </c>
      <c r="D402" s="449"/>
      <c r="E402" s="449"/>
      <c r="F402" s="239" t="s">
        <v>1743</v>
      </c>
      <c r="G402" s="467"/>
      <c r="H402" s="467"/>
      <c r="I402" s="473"/>
      <c r="J402" s="441"/>
    </row>
    <row r="403" spans="1:10" s="242" customFormat="1" ht="15.75" x14ac:dyDescent="0.25">
      <c r="A403" s="464" t="s">
        <v>1759</v>
      </c>
      <c r="B403" s="240" t="s">
        <v>603</v>
      </c>
      <c r="C403" s="448" t="s">
        <v>1760</v>
      </c>
      <c r="D403" s="449"/>
      <c r="E403" s="449"/>
      <c r="F403" s="239" t="s">
        <v>1743</v>
      </c>
      <c r="G403" s="466">
        <v>2.0699999999999998</v>
      </c>
      <c r="H403" s="466">
        <v>5.1749999999999998</v>
      </c>
      <c r="I403" s="472">
        <v>38218.736775609003</v>
      </c>
      <c r="J403" s="440"/>
    </row>
    <row r="404" spans="1:10" s="242" customFormat="1" ht="15.75" x14ac:dyDescent="0.25">
      <c r="A404" s="465"/>
      <c r="B404" s="240" t="s">
        <v>603</v>
      </c>
      <c r="C404" s="448" t="s">
        <v>1751</v>
      </c>
      <c r="D404" s="449"/>
      <c r="E404" s="449"/>
      <c r="F404" s="239" t="s">
        <v>1743</v>
      </c>
      <c r="G404" s="467"/>
      <c r="H404" s="467"/>
      <c r="I404" s="473"/>
      <c r="J404" s="441"/>
    </row>
    <row r="405" spans="1:10" s="242" customFormat="1" ht="15.75" x14ac:dyDescent="0.25">
      <c r="A405" s="464" t="s">
        <v>1761</v>
      </c>
      <c r="B405" s="240" t="s">
        <v>603</v>
      </c>
      <c r="C405" s="448" t="s">
        <v>1762</v>
      </c>
      <c r="D405" s="449"/>
      <c r="E405" s="449"/>
      <c r="F405" s="239" t="s">
        <v>1743</v>
      </c>
      <c r="G405" s="466">
        <v>2.16</v>
      </c>
      <c r="H405" s="466">
        <v>5.4</v>
      </c>
      <c r="I405" s="472">
        <v>39704.910239592005</v>
      </c>
      <c r="J405" s="440"/>
    </row>
    <row r="406" spans="1:10" s="242" customFormat="1" ht="15.75" x14ac:dyDescent="0.25">
      <c r="A406" s="465"/>
      <c r="B406" s="240" t="s">
        <v>603</v>
      </c>
      <c r="C406" s="448" t="s">
        <v>1751</v>
      </c>
      <c r="D406" s="449"/>
      <c r="E406" s="449"/>
      <c r="F406" s="239" t="s">
        <v>1743</v>
      </c>
      <c r="G406" s="467"/>
      <c r="H406" s="467"/>
      <c r="I406" s="473"/>
      <c r="J406" s="441"/>
    </row>
    <row r="407" spans="1:10" s="242" customFormat="1" ht="15.75" x14ac:dyDescent="0.25">
      <c r="A407" s="464" t="s">
        <v>1763</v>
      </c>
      <c r="B407" s="240" t="s">
        <v>603</v>
      </c>
      <c r="C407" s="448" t="s">
        <v>1764</v>
      </c>
      <c r="D407" s="449"/>
      <c r="E407" s="449"/>
      <c r="F407" s="239" t="s">
        <v>1743</v>
      </c>
      <c r="G407" s="466">
        <v>1.72</v>
      </c>
      <c r="H407" s="466">
        <v>4.3</v>
      </c>
      <c r="I407" s="472">
        <v>30286.62</v>
      </c>
      <c r="J407" s="440"/>
    </row>
    <row r="408" spans="1:10" s="242" customFormat="1" ht="15.75" x14ac:dyDescent="0.25">
      <c r="A408" s="465"/>
      <c r="B408" s="240" t="s">
        <v>603</v>
      </c>
      <c r="C408" s="448" t="s">
        <v>1765</v>
      </c>
      <c r="D408" s="449"/>
      <c r="E408" s="449"/>
      <c r="F408" s="239" t="s">
        <v>1743</v>
      </c>
      <c r="G408" s="467"/>
      <c r="H408" s="467"/>
      <c r="I408" s="473"/>
      <c r="J408" s="441"/>
    </row>
    <row r="409" spans="1:10" s="242" customFormat="1" ht="15.75" x14ac:dyDescent="0.25">
      <c r="A409" s="464" t="s">
        <v>1766</v>
      </c>
      <c r="B409" s="240" t="s">
        <v>603</v>
      </c>
      <c r="C409" s="448" t="s">
        <v>1767</v>
      </c>
      <c r="D409" s="449"/>
      <c r="E409" s="449"/>
      <c r="F409" s="239" t="s">
        <v>1743</v>
      </c>
      <c r="G409" s="466">
        <v>1.84</v>
      </c>
      <c r="H409" s="466">
        <v>4.6000000000000005</v>
      </c>
      <c r="I409" s="472">
        <v>32162.129999999997</v>
      </c>
      <c r="J409" s="440"/>
    </row>
    <row r="410" spans="1:10" s="242" customFormat="1" ht="15.75" x14ac:dyDescent="0.25">
      <c r="A410" s="465"/>
      <c r="B410" s="240" t="s">
        <v>603</v>
      </c>
      <c r="C410" s="448" t="s">
        <v>1765</v>
      </c>
      <c r="D410" s="449"/>
      <c r="E410" s="449"/>
      <c r="F410" s="239" t="s">
        <v>1743</v>
      </c>
      <c r="G410" s="467"/>
      <c r="H410" s="467"/>
      <c r="I410" s="473"/>
      <c r="J410" s="441"/>
    </row>
    <row r="411" spans="1:10" s="242" customFormat="1" ht="15.75" x14ac:dyDescent="0.25">
      <c r="A411" s="464" t="s">
        <v>1768</v>
      </c>
      <c r="B411" s="240" t="s">
        <v>603</v>
      </c>
      <c r="C411" s="448" t="s">
        <v>1769</v>
      </c>
      <c r="D411" s="449"/>
      <c r="E411" s="449"/>
      <c r="F411" s="239" t="s">
        <v>1743</v>
      </c>
      <c r="G411" s="466">
        <v>1.96</v>
      </c>
      <c r="H411" s="466">
        <v>4.9000000000000004</v>
      </c>
      <c r="I411" s="472">
        <v>33639.839999999997</v>
      </c>
      <c r="J411" s="440"/>
    </row>
    <row r="412" spans="1:10" s="242" customFormat="1" ht="15.75" x14ac:dyDescent="0.25">
      <c r="A412" s="465"/>
      <c r="B412" s="240" t="s">
        <v>603</v>
      </c>
      <c r="C412" s="448" t="s">
        <v>1765</v>
      </c>
      <c r="D412" s="449"/>
      <c r="E412" s="449"/>
      <c r="F412" s="239" t="s">
        <v>1743</v>
      </c>
      <c r="G412" s="467"/>
      <c r="H412" s="467"/>
      <c r="I412" s="473"/>
      <c r="J412" s="441"/>
    </row>
    <row r="413" spans="1:10" s="242" customFormat="1" ht="15.75" x14ac:dyDescent="0.25">
      <c r="A413" s="464" t="s">
        <v>1770</v>
      </c>
      <c r="B413" s="240" t="s">
        <v>603</v>
      </c>
      <c r="C413" s="448" t="s">
        <v>1771</v>
      </c>
      <c r="D413" s="449"/>
      <c r="E413" s="449"/>
      <c r="F413" s="239" t="s">
        <v>1743</v>
      </c>
      <c r="G413" s="466">
        <v>2.08</v>
      </c>
      <c r="H413" s="466">
        <v>5.2</v>
      </c>
      <c r="I413" s="472">
        <v>35364.42</v>
      </c>
      <c r="J413" s="440"/>
    </row>
    <row r="414" spans="1:10" s="242" customFormat="1" ht="15.75" x14ac:dyDescent="0.25">
      <c r="A414" s="465"/>
      <c r="B414" s="240" t="s">
        <v>603</v>
      </c>
      <c r="C414" s="448" t="s">
        <v>1765</v>
      </c>
      <c r="D414" s="449"/>
      <c r="E414" s="449"/>
      <c r="F414" s="239" t="s">
        <v>1743</v>
      </c>
      <c r="G414" s="467"/>
      <c r="H414" s="467"/>
      <c r="I414" s="473"/>
      <c r="J414" s="441"/>
    </row>
    <row r="415" spans="1:10" s="242" customFormat="1" ht="15.75" x14ac:dyDescent="0.25">
      <c r="A415" s="464" t="s">
        <v>1772</v>
      </c>
      <c r="B415" s="240" t="s">
        <v>603</v>
      </c>
      <c r="C415" s="448" t="s">
        <v>1764</v>
      </c>
      <c r="D415" s="449"/>
      <c r="E415" s="449"/>
      <c r="F415" s="239" t="s">
        <v>1743</v>
      </c>
      <c r="G415" s="466">
        <v>2.21</v>
      </c>
      <c r="H415" s="466">
        <v>5.5250000000000004</v>
      </c>
      <c r="I415" s="472">
        <v>38880.269999999997</v>
      </c>
      <c r="J415" s="440"/>
    </row>
    <row r="416" spans="1:10" s="242" customFormat="1" ht="15.75" x14ac:dyDescent="0.25">
      <c r="A416" s="465"/>
      <c r="B416" s="240" t="s">
        <v>603</v>
      </c>
      <c r="C416" s="448" t="s">
        <v>1773</v>
      </c>
      <c r="D416" s="449"/>
      <c r="E416" s="449"/>
      <c r="F416" s="239" t="s">
        <v>1743</v>
      </c>
      <c r="G416" s="467"/>
      <c r="H416" s="467"/>
      <c r="I416" s="473"/>
      <c r="J416" s="441"/>
    </row>
    <row r="417" spans="1:10" s="242" customFormat="1" ht="15.75" x14ac:dyDescent="0.25">
      <c r="A417" s="464" t="s">
        <v>1774</v>
      </c>
      <c r="B417" s="240" t="s">
        <v>603</v>
      </c>
      <c r="C417" s="448" t="s">
        <v>1767</v>
      </c>
      <c r="D417" s="449"/>
      <c r="E417" s="449"/>
      <c r="F417" s="239" t="s">
        <v>1743</v>
      </c>
      <c r="G417" s="466">
        <v>2.33</v>
      </c>
      <c r="H417" s="466">
        <v>5.8250000000000002</v>
      </c>
      <c r="I417" s="472">
        <v>40581.449999999997</v>
      </c>
      <c r="J417" s="440"/>
    </row>
    <row r="418" spans="1:10" s="242" customFormat="1" ht="15.75" x14ac:dyDescent="0.25">
      <c r="A418" s="465"/>
      <c r="B418" s="240" t="s">
        <v>603</v>
      </c>
      <c r="C418" s="448" t="s">
        <v>1773</v>
      </c>
      <c r="D418" s="449"/>
      <c r="E418" s="449"/>
      <c r="F418" s="239" t="s">
        <v>1743</v>
      </c>
      <c r="G418" s="467"/>
      <c r="H418" s="467"/>
      <c r="I418" s="473"/>
      <c r="J418" s="441"/>
    </row>
    <row r="419" spans="1:10" s="242" customFormat="1" ht="15.75" x14ac:dyDescent="0.25">
      <c r="A419" s="464" t="s">
        <v>1775</v>
      </c>
      <c r="B419" s="240" t="s">
        <v>603</v>
      </c>
      <c r="C419" s="448" t="s">
        <v>1769</v>
      </c>
      <c r="D419" s="449"/>
      <c r="E419" s="449"/>
      <c r="F419" s="239" t="s">
        <v>1743</v>
      </c>
      <c r="G419" s="466">
        <v>2.4500000000000002</v>
      </c>
      <c r="H419" s="466">
        <v>6.125</v>
      </c>
      <c r="I419" s="472">
        <v>42174.99</v>
      </c>
      <c r="J419" s="440"/>
    </row>
    <row r="420" spans="1:10" s="242" customFormat="1" ht="15.75" x14ac:dyDescent="0.25">
      <c r="A420" s="465"/>
      <c r="B420" s="240" t="s">
        <v>603</v>
      </c>
      <c r="C420" s="448" t="s">
        <v>1773</v>
      </c>
      <c r="D420" s="449"/>
      <c r="E420" s="449"/>
      <c r="F420" s="239" t="s">
        <v>1743</v>
      </c>
      <c r="G420" s="467"/>
      <c r="H420" s="467"/>
      <c r="I420" s="473"/>
      <c r="J420" s="441"/>
    </row>
    <row r="421" spans="1:10" s="242" customFormat="1" ht="15.75" x14ac:dyDescent="0.25">
      <c r="A421" s="464" t="s">
        <v>1776</v>
      </c>
      <c r="B421" s="240" t="s">
        <v>603</v>
      </c>
      <c r="C421" s="448" t="s">
        <v>1771</v>
      </c>
      <c r="D421" s="449"/>
      <c r="E421" s="449"/>
      <c r="F421" s="239" t="s">
        <v>1743</v>
      </c>
      <c r="G421" s="466">
        <v>2.57</v>
      </c>
      <c r="H421" s="466">
        <v>6.4249999999999998</v>
      </c>
      <c r="I421" s="472">
        <v>44016.57</v>
      </c>
      <c r="J421" s="440"/>
    </row>
    <row r="422" spans="1:10" s="242" customFormat="1" ht="15.75" x14ac:dyDescent="0.25">
      <c r="A422" s="465"/>
      <c r="B422" s="240" t="s">
        <v>603</v>
      </c>
      <c r="C422" s="448" t="s">
        <v>1773</v>
      </c>
      <c r="D422" s="449"/>
      <c r="E422" s="449"/>
      <c r="F422" s="239" t="s">
        <v>1743</v>
      </c>
      <c r="G422" s="467"/>
      <c r="H422" s="467"/>
      <c r="I422" s="473"/>
      <c r="J422" s="441"/>
    </row>
    <row r="423" spans="1:10" s="242" customFormat="1" ht="15.75" x14ac:dyDescent="0.25">
      <c r="A423" s="464" t="s">
        <v>1777</v>
      </c>
      <c r="B423" s="240" t="s">
        <v>603</v>
      </c>
      <c r="C423" s="448" t="s">
        <v>1778</v>
      </c>
      <c r="D423" s="449"/>
      <c r="E423" s="449"/>
      <c r="F423" s="239" t="s">
        <v>1743</v>
      </c>
      <c r="G423" s="466">
        <v>2.69</v>
      </c>
      <c r="H423" s="466">
        <v>6.7249999999999996</v>
      </c>
      <c r="I423" s="472">
        <v>45734.13</v>
      </c>
      <c r="J423" s="440"/>
    </row>
    <row r="424" spans="1:10" s="242" customFormat="1" ht="15.75" x14ac:dyDescent="0.25">
      <c r="A424" s="465"/>
      <c r="B424" s="240" t="s">
        <v>603</v>
      </c>
      <c r="C424" s="448" t="s">
        <v>1773</v>
      </c>
      <c r="D424" s="449"/>
      <c r="E424" s="449"/>
      <c r="F424" s="239" t="s">
        <v>1743</v>
      </c>
      <c r="G424" s="467"/>
      <c r="H424" s="467"/>
      <c r="I424" s="473"/>
      <c r="J424" s="441"/>
    </row>
    <row r="425" spans="1:10" s="242" customFormat="1" ht="15.75" x14ac:dyDescent="0.25">
      <c r="A425" s="464" t="s">
        <v>1779</v>
      </c>
      <c r="B425" s="240" t="s">
        <v>603</v>
      </c>
      <c r="C425" s="448" t="s">
        <v>1780</v>
      </c>
      <c r="D425" s="449"/>
      <c r="E425" s="449"/>
      <c r="F425" s="239" t="s">
        <v>1743</v>
      </c>
      <c r="G425" s="466">
        <v>2.82</v>
      </c>
      <c r="H425" s="466">
        <v>7.05</v>
      </c>
      <c r="I425" s="472">
        <v>47585.07</v>
      </c>
      <c r="J425" s="440"/>
    </row>
    <row r="426" spans="1:10" s="242" customFormat="1" ht="15.75" x14ac:dyDescent="0.25">
      <c r="A426" s="465"/>
      <c r="B426" s="240" t="s">
        <v>603</v>
      </c>
      <c r="C426" s="448" t="s">
        <v>1773</v>
      </c>
      <c r="D426" s="449"/>
      <c r="E426" s="449"/>
      <c r="F426" s="239" t="s">
        <v>1743</v>
      </c>
      <c r="G426" s="467"/>
      <c r="H426" s="467"/>
      <c r="I426" s="473"/>
      <c r="J426" s="441"/>
    </row>
    <row r="427" spans="1:10" s="242" customFormat="1" ht="15.75" x14ac:dyDescent="0.25">
      <c r="A427" s="464" t="s">
        <v>1781</v>
      </c>
      <c r="B427" s="240" t="s">
        <v>603</v>
      </c>
      <c r="C427" s="448" t="s">
        <v>1782</v>
      </c>
      <c r="D427" s="449"/>
      <c r="E427" s="449"/>
      <c r="F427" s="239" t="s">
        <v>1743</v>
      </c>
      <c r="G427" s="466">
        <v>2.94</v>
      </c>
      <c r="H427" s="466">
        <v>7.35</v>
      </c>
      <c r="I427" s="472">
        <v>50780.34</v>
      </c>
      <c r="J427" s="440"/>
    </row>
    <row r="428" spans="1:10" s="242" customFormat="1" ht="15.75" x14ac:dyDescent="0.25">
      <c r="A428" s="465"/>
      <c r="B428" s="240" t="s">
        <v>603</v>
      </c>
      <c r="C428" s="448" t="s">
        <v>1773</v>
      </c>
      <c r="D428" s="449"/>
      <c r="E428" s="449"/>
      <c r="F428" s="239" t="s">
        <v>1743</v>
      </c>
      <c r="G428" s="467"/>
      <c r="H428" s="467"/>
      <c r="I428" s="473"/>
      <c r="J428" s="441"/>
    </row>
    <row r="429" spans="1:10" s="242" customFormat="1" ht="15.75" x14ac:dyDescent="0.25">
      <c r="A429" s="464" t="s">
        <v>1783</v>
      </c>
      <c r="B429" s="240" t="s">
        <v>603</v>
      </c>
      <c r="C429" s="448" t="s">
        <v>1780</v>
      </c>
      <c r="D429" s="449"/>
      <c r="E429" s="449"/>
      <c r="F429" s="239" t="s">
        <v>1743</v>
      </c>
      <c r="G429" s="466">
        <v>3.06</v>
      </c>
      <c r="H429" s="466">
        <v>7.65</v>
      </c>
      <c r="I429" s="472">
        <v>53445.599999999999</v>
      </c>
      <c r="J429" s="440"/>
    </row>
    <row r="430" spans="1:10" s="242" customFormat="1" ht="15.75" x14ac:dyDescent="0.25">
      <c r="A430" s="465"/>
      <c r="B430" s="240" t="s">
        <v>603</v>
      </c>
      <c r="C430" s="448" t="s">
        <v>1784</v>
      </c>
      <c r="D430" s="449"/>
      <c r="E430" s="449"/>
      <c r="F430" s="239" t="s">
        <v>1743</v>
      </c>
      <c r="G430" s="467"/>
      <c r="H430" s="467"/>
      <c r="I430" s="473"/>
      <c r="J430" s="441"/>
    </row>
    <row r="431" spans="1:10" s="242" customFormat="1" ht="15.75" x14ac:dyDescent="0.25">
      <c r="A431" s="464" t="s">
        <v>1785</v>
      </c>
      <c r="B431" s="240" t="s">
        <v>603</v>
      </c>
      <c r="C431" s="448" t="s">
        <v>1782</v>
      </c>
      <c r="D431" s="449"/>
      <c r="E431" s="449"/>
      <c r="F431" s="239" t="s">
        <v>1743</v>
      </c>
      <c r="G431" s="466">
        <v>3.18</v>
      </c>
      <c r="H431" s="466">
        <v>7.95</v>
      </c>
      <c r="I431" s="472">
        <v>56704.049999999996</v>
      </c>
      <c r="J431" s="440"/>
    </row>
    <row r="432" spans="1:10" s="242" customFormat="1" ht="15.75" x14ac:dyDescent="0.25">
      <c r="A432" s="465"/>
      <c r="B432" s="240" t="s">
        <v>603</v>
      </c>
      <c r="C432" s="448" t="s">
        <v>1784</v>
      </c>
      <c r="D432" s="449"/>
      <c r="E432" s="449"/>
      <c r="F432" s="239" t="s">
        <v>1743</v>
      </c>
      <c r="G432" s="467"/>
      <c r="H432" s="467"/>
      <c r="I432" s="473"/>
      <c r="J432" s="441"/>
    </row>
    <row r="433" spans="1:10" s="242" customFormat="1" ht="15.75" x14ac:dyDescent="0.25">
      <c r="A433" s="464" t="s">
        <v>1786</v>
      </c>
      <c r="B433" s="240" t="s">
        <v>603</v>
      </c>
      <c r="C433" s="448" t="s">
        <v>1787</v>
      </c>
      <c r="D433" s="449"/>
      <c r="E433" s="449"/>
      <c r="F433" s="239" t="s">
        <v>1743</v>
      </c>
      <c r="G433" s="466">
        <v>3.3</v>
      </c>
      <c r="H433" s="466">
        <v>8.25</v>
      </c>
      <c r="I433" s="472">
        <v>58643.909999999996</v>
      </c>
      <c r="J433" s="440"/>
    </row>
    <row r="434" spans="1:10" s="242" customFormat="1" ht="15.75" x14ac:dyDescent="0.25">
      <c r="A434" s="465"/>
      <c r="B434" s="240" t="s">
        <v>603</v>
      </c>
      <c r="C434" s="448" t="s">
        <v>1784</v>
      </c>
      <c r="D434" s="449"/>
      <c r="E434" s="449"/>
      <c r="F434" s="239" t="s">
        <v>1743</v>
      </c>
      <c r="G434" s="467"/>
      <c r="H434" s="467"/>
      <c r="I434" s="473"/>
      <c r="J434" s="441"/>
    </row>
    <row r="435" spans="1:10" s="242" customFormat="1" ht="15.75" x14ac:dyDescent="0.25">
      <c r="A435" s="464" t="s">
        <v>1788</v>
      </c>
      <c r="B435" s="240" t="s">
        <v>603</v>
      </c>
      <c r="C435" s="448" t="s">
        <v>1789</v>
      </c>
      <c r="D435" s="449"/>
      <c r="E435" s="449"/>
      <c r="F435" s="239" t="s">
        <v>1743</v>
      </c>
      <c r="G435" s="466">
        <v>3.42</v>
      </c>
      <c r="H435" s="466">
        <v>8.5500000000000007</v>
      </c>
      <c r="I435" s="472">
        <v>62190.179999999993</v>
      </c>
      <c r="J435" s="440"/>
    </row>
    <row r="436" spans="1:10" s="242" customFormat="1" ht="15.75" x14ac:dyDescent="0.25">
      <c r="A436" s="465"/>
      <c r="B436" s="240" t="s">
        <v>603</v>
      </c>
      <c r="C436" s="448" t="s">
        <v>1784</v>
      </c>
      <c r="D436" s="449"/>
      <c r="E436" s="449"/>
      <c r="F436" s="239" t="s">
        <v>1743</v>
      </c>
      <c r="G436" s="467"/>
      <c r="H436" s="467"/>
      <c r="I436" s="473"/>
      <c r="J436" s="441"/>
    </row>
    <row r="437" spans="1:10" s="242" customFormat="1" ht="15.75" x14ac:dyDescent="0.25">
      <c r="A437" s="464" t="s">
        <v>1790</v>
      </c>
      <c r="B437" s="240" t="s">
        <v>603</v>
      </c>
      <c r="C437" s="448" t="s">
        <v>1791</v>
      </c>
      <c r="D437" s="449"/>
      <c r="E437" s="449"/>
      <c r="F437" s="239" t="s">
        <v>1743</v>
      </c>
      <c r="G437" s="466">
        <v>2.2400000000000002</v>
      </c>
      <c r="H437" s="466">
        <v>5.6000000000000005</v>
      </c>
      <c r="I437" s="472">
        <v>37311.299999999996</v>
      </c>
      <c r="J437" s="440"/>
    </row>
    <row r="438" spans="1:10" s="242" customFormat="1" ht="15.75" x14ac:dyDescent="0.25">
      <c r="A438" s="465"/>
      <c r="B438" s="240" t="s">
        <v>603</v>
      </c>
      <c r="C438" s="448" t="s">
        <v>1792</v>
      </c>
      <c r="D438" s="449"/>
      <c r="E438" s="449"/>
      <c r="F438" s="239" t="s">
        <v>1743</v>
      </c>
      <c r="G438" s="467"/>
      <c r="H438" s="467"/>
      <c r="I438" s="473"/>
      <c r="J438" s="441"/>
    </row>
    <row r="439" spans="1:10" s="242" customFormat="1" ht="15.75" x14ac:dyDescent="0.25">
      <c r="A439" s="464" t="s">
        <v>1793</v>
      </c>
      <c r="B439" s="240" t="s">
        <v>603</v>
      </c>
      <c r="C439" s="448" t="s">
        <v>1794</v>
      </c>
      <c r="D439" s="449"/>
      <c r="E439" s="449"/>
      <c r="F439" s="239" t="s">
        <v>1743</v>
      </c>
      <c r="G439" s="466">
        <v>2.4</v>
      </c>
      <c r="H439" s="466">
        <v>6</v>
      </c>
      <c r="I439" s="472">
        <v>39323.699999999997</v>
      </c>
      <c r="J439" s="440"/>
    </row>
    <row r="440" spans="1:10" s="242" customFormat="1" ht="15.75" x14ac:dyDescent="0.25">
      <c r="A440" s="465"/>
      <c r="B440" s="240" t="s">
        <v>603</v>
      </c>
      <c r="C440" s="448" t="s">
        <v>1792</v>
      </c>
      <c r="D440" s="449"/>
      <c r="E440" s="449"/>
      <c r="F440" s="239" t="s">
        <v>1743</v>
      </c>
      <c r="G440" s="467"/>
      <c r="H440" s="467"/>
      <c r="I440" s="473"/>
      <c r="J440" s="441"/>
    </row>
    <row r="441" spans="1:10" s="242" customFormat="1" ht="15.75" x14ac:dyDescent="0.25">
      <c r="A441" s="464" t="s">
        <v>1795</v>
      </c>
      <c r="B441" s="240" t="s">
        <v>603</v>
      </c>
      <c r="C441" s="448" t="s">
        <v>1796</v>
      </c>
      <c r="D441" s="449"/>
      <c r="E441" s="449"/>
      <c r="F441" s="239" t="s">
        <v>1743</v>
      </c>
      <c r="G441" s="466">
        <v>2.56</v>
      </c>
      <c r="H441" s="466">
        <v>6.4</v>
      </c>
      <c r="I441" s="472">
        <v>41463.629999999997</v>
      </c>
      <c r="J441" s="440"/>
    </row>
    <row r="442" spans="1:10" s="242" customFormat="1" ht="15.75" x14ac:dyDescent="0.25">
      <c r="A442" s="465"/>
      <c r="B442" s="240" t="s">
        <v>603</v>
      </c>
      <c r="C442" s="448" t="s">
        <v>1792</v>
      </c>
      <c r="D442" s="449"/>
      <c r="E442" s="449"/>
      <c r="F442" s="239" t="s">
        <v>1743</v>
      </c>
      <c r="G442" s="467"/>
      <c r="H442" s="467"/>
      <c r="I442" s="473"/>
      <c r="J442" s="441"/>
    </row>
    <row r="443" spans="1:10" s="242" customFormat="1" ht="15.75" x14ac:dyDescent="0.25">
      <c r="A443" s="464" t="s">
        <v>1797</v>
      </c>
      <c r="B443" s="240" t="s">
        <v>603</v>
      </c>
      <c r="C443" s="448" t="s">
        <v>1798</v>
      </c>
      <c r="D443" s="449"/>
      <c r="E443" s="449"/>
      <c r="F443" s="239" t="s">
        <v>1743</v>
      </c>
      <c r="G443" s="466">
        <v>2.72</v>
      </c>
      <c r="H443" s="466">
        <v>6.8000000000000007</v>
      </c>
      <c r="I443" s="472">
        <v>45009.899999999994</v>
      </c>
      <c r="J443" s="440"/>
    </row>
    <row r="444" spans="1:10" s="242" customFormat="1" ht="15.75" x14ac:dyDescent="0.25">
      <c r="A444" s="465"/>
      <c r="B444" s="240" t="s">
        <v>603</v>
      </c>
      <c r="C444" s="448" t="s">
        <v>1792</v>
      </c>
      <c r="D444" s="449"/>
      <c r="E444" s="449"/>
      <c r="F444" s="239" t="s">
        <v>1743</v>
      </c>
      <c r="G444" s="467"/>
      <c r="H444" s="467"/>
      <c r="I444" s="473"/>
      <c r="J444" s="441"/>
    </row>
    <row r="445" spans="1:10" s="242" customFormat="1" ht="15.75" x14ac:dyDescent="0.25">
      <c r="A445" s="464" t="s">
        <v>1799</v>
      </c>
      <c r="B445" s="240" t="s">
        <v>603</v>
      </c>
      <c r="C445" s="448" t="s">
        <v>1791</v>
      </c>
      <c r="D445" s="449"/>
      <c r="E445" s="449"/>
      <c r="F445" s="239" t="s">
        <v>1743</v>
      </c>
      <c r="G445" s="466">
        <v>2.86</v>
      </c>
      <c r="H445" s="466">
        <v>7.1499999999999995</v>
      </c>
      <c r="I445" s="472">
        <v>48610.689466481992</v>
      </c>
      <c r="J445" s="440"/>
    </row>
    <row r="446" spans="1:10" s="242" customFormat="1" ht="15.75" x14ac:dyDescent="0.25">
      <c r="A446" s="465"/>
      <c r="B446" s="240" t="s">
        <v>603</v>
      </c>
      <c r="C446" s="448" t="s">
        <v>1800</v>
      </c>
      <c r="D446" s="449"/>
      <c r="E446" s="449"/>
      <c r="F446" s="239" t="s">
        <v>1743</v>
      </c>
      <c r="G446" s="467"/>
      <c r="H446" s="467"/>
      <c r="I446" s="473"/>
      <c r="J446" s="441"/>
    </row>
    <row r="447" spans="1:10" s="242" customFormat="1" ht="15.75" x14ac:dyDescent="0.25">
      <c r="A447" s="464" t="s">
        <v>1801</v>
      </c>
      <c r="B447" s="240" t="s">
        <v>603</v>
      </c>
      <c r="C447" s="448" t="s">
        <v>1794</v>
      </c>
      <c r="D447" s="449"/>
      <c r="E447" s="449"/>
      <c r="F447" s="239" t="s">
        <v>1743</v>
      </c>
      <c r="G447" s="466">
        <v>3.02</v>
      </c>
      <c r="H447" s="466">
        <v>7.55</v>
      </c>
      <c r="I447" s="472">
        <v>54500.202352674001</v>
      </c>
      <c r="J447" s="440"/>
    </row>
    <row r="448" spans="1:10" s="242" customFormat="1" ht="15.75" x14ac:dyDescent="0.25">
      <c r="A448" s="465"/>
      <c r="B448" s="240" t="s">
        <v>603</v>
      </c>
      <c r="C448" s="448" t="s">
        <v>1800</v>
      </c>
      <c r="D448" s="449"/>
      <c r="E448" s="449"/>
      <c r="F448" s="239" t="s">
        <v>1743</v>
      </c>
      <c r="G448" s="467"/>
      <c r="H448" s="467"/>
      <c r="I448" s="473"/>
      <c r="J448" s="441"/>
    </row>
    <row r="449" spans="1:10" s="242" customFormat="1" ht="15.75" x14ac:dyDescent="0.25">
      <c r="A449" s="464" t="s">
        <v>1802</v>
      </c>
      <c r="B449" s="240" t="s">
        <v>603</v>
      </c>
      <c r="C449" s="448" t="s">
        <v>1796</v>
      </c>
      <c r="D449" s="449"/>
      <c r="E449" s="449"/>
      <c r="F449" s="239" t="s">
        <v>1743</v>
      </c>
      <c r="G449" s="466">
        <v>3.18</v>
      </c>
      <c r="H449" s="466">
        <v>7.95</v>
      </c>
      <c r="I449" s="472">
        <v>52880.178346866</v>
      </c>
      <c r="J449" s="440"/>
    </row>
    <row r="450" spans="1:10" s="242" customFormat="1" ht="15.75" x14ac:dyDescent="0.25">
      <c r="A450" s="465"/>
      <c r="B450" s="240" t="s">
        <v>603</v>
      </c>
      <c r="C450" s="448" t="s">
        <v>1800</v>
      </c>
      <c r="D450" s="449"/>
      <c r="E450" s="449"/>
      <c r="F450" s="239" t="s">
        <v>1743</v>
      </c>
      <c r="G450" s="467"/>
      <c r="H450" s="467"/>
      <c r="I450" s="473"/>
      <c r="J450" s="441"/>
    </row>
    <row r="451" spans="1:10" s="242" customFormat="1" ht="15.75" x14ac:dyDescent="0.25">
      <c r="A451" s="464" t="s">
        <v>1803</v>
      </c>
      <c r="B451" s="240" t="s">
        <v>603</v>
      </c>
      <c r="C451" s="448" t="s">
        <v>1798</v>
      </c>
      <c r="D451" s="449"/>
      <c r="E451" s="449"/>
      <c r="F451" s="239" t="s">
        <v>1743</v>
      </c>
      <c r="G451" s="466">
        <v>3.34</v>
      </c>
      <c r="H451" s="466">
        <v>8.35</v>
      </c>
      <c r="I451" s="472">
        <v>56335.770185057998</v>
      </c>
      <c r="J451" s="440"/>
    </row>
    <row r="452" spans="1:10" s="242" customFormat="1" ht="15.75" x14ac:dyDescent="0.25">
      <c r="A452" s="465"/>
      <c r="B452" s="240" t="s">
        <v>603</v>
      </c>
      <c r="C452" s="448" t="s">
        <v>1800</v>
      </c>
      <c r="D452" s="449"/>
      <c r="E452" s="449"/>
      <c r="F452" s="239" t="s">
        <v>1743</v>
      </c>
      <c r="G452" s="467"/>
      <c r="H452" s="467"/>
      <c r="I452" s="473"/>
      <c r="J452" s="441"/>
    </row>
    <row r="453" spans="1:10" s="242" customFormat="1" ht="15.75" x14ac:dyDescent="0.25">
      <c r="A453" s="464" t="s">
        <v>1804</v>
      </c>
      <c r="B453" s="240" t="s">
        <v>603</v>
      </c>
      <c r="C453" s="448" t="s">
        <v>1805</v>
      </c>
      <c r="D453" s="449"/>
      <c r="E453" s="449"/>
      <c r="F453" s="239" t="s">
        <v>1743</v>
      </c>
      <c r="G453" s="466">
        <v>3.5</v>
      </c>
      <c r="H453" s="466">
        <v>8.75</v>
      </c>
      <c r="I453" s="472">
        <v>59084.931280050005</v>
      </c>
      <c r="J453" s="440"/>
    </row>
    <row r="454" spans="1:10" s="242" customFormat="1" ht="15.75" x14ac:dyDescent="0.25">
      <c r="A454" s="465"/>
      <c r="B454" s="240" t="s">
        <v>603</v>
      </c>
      <c r="C454" s="448" t="s">
        <v>1800</v>
      </c>
      <c r="D454" s="449"/>
      <c r="E454" s="449"/>
      <c r="F454" s="239" t="s">
        <v>1743</v>
      </c>
      <c r="G454" s="467"/>
      <c r="H454" s="467"/>
      <c r="I454" s="473"/>
      <c r="J454" s="441"/>
    </row>
    <row r="455" spans="1:10" s="242" customFormat="1" ht="15.75" x14ac:dyDescent="0.25">
      <c r="A455" s="464" t="s">
        <v>1806</v>
      </c>
      <c r="B455" s="240" t="s">
        <v>603</v>
      </c>
      <c r="C455" s="448" t="s">
        <v>1807</v>
      </c>
      <c r="D455" s="449"/>
      <c r="E455" s="449"/>
      <c r="F455" s="239" t="s">
        <v>1743</v>
      </c>
      <c r="G455" s="466">
        <v>3.66</v>
      </c>
      <c r="H455" s="466">
        <v>9.15</v>
      </c>
      <c r="I455" s="472">
        <v>63233.10227824199</v>
      </c>
      <c r="J455" s="440"/>
    </row>
    <row r="456" spans="1:10" s="242" customFormat="1" ht="15.75" x14ac:dyDescent="0.25">
      <c r="A456" s="465"/>
      <c r="B456" s="240" t="s">
        <v>603</v>
      </c>
      <c r="C456" s="448" t="s">
        <v>1800</v>
      </c>
      <c r="D456" s="449"/>
      <c r="E456" s="449"/>
      <c r="F456" s="239" t="s">
        <v>1743</v>
      </c>
      <c r="G456" s="467"/>
      <c r="H456" s="467"/>
      <c r="I456" s="473"/>
      <c r="J456" s="441"/>
    </row>
    <row r="457" spans="1:10" s="242" customFormat="1" ht="15.75" x14ac:dyDescent="0.25">
      <c r="A457" s="464" t="s">
        <v>1808</v>
      </c>
      <c r="B457" s="240" t="s">
        <v>603</v>
      </c>
      <c r="C457" s="448" t="s">
        <v>1809</v>
      </c>
      <c r="D457" s="449"/>
      <c r="E457" s="449"/>
      <c r="F457" s="239" t="s">
        <v>1743</v>
      </c>
      <c r="G457" s="466">
        <v>3.82</v>
      </c>
      <c r="H457" s="466">
        <v>9.5499999999999989</v>
      </c>
      <c r="I457" s="472">
        <v>65639.931388433994</v>
      </c>
      <c r="J457" s="440"/>
    </row>
    <row r="458" spans="1:10" s="242" customFormat="1" ht="15.75" x14ac:dyDescent="0.25">
      <c r="A458" s="465"/>
      <c r="B458" s="240" t="s">
        <v>603</v>
      </c>
      <c r="C458" s="448" t="s">
        <v>1800</v>
      </c>
      <c r="D458" s="449"/>
      <c r="E458" s="449"/>
      <c r="F458" s="239" t="s">
        <v>1743</v>
      </c>
      <c r="G458" s="467"/>
      <c r="H458" s="467"/>
      <c r="I458" s="473"/>
      <c r="J458" s="441"/>
    </row>
    <row r="459" spans="1:10" s="242" customFormat="1" ht="15.75" x14ac:dyDescent="0.25">
      <c r="A459" s="464" t="s">
        <v>1810</v>
      </c>
      <c r="B459" s="240" t="s">
        <v>603</v>
      </c>
      <c r="C459" s="448" t="s">
        <v>1807</v>
      </c>
      <c r="D459" s="449"/>
      <c r="E459" s="449"/>
      <c r="F459" s="239" t="s">
        <v>1743</v>
      </c>
      <c r="G459" s="466">
        <v>4</v>
      </c>
      <c r="H459" s="466">
        <v>10</v>
      </c>
      <c r="I459" s="472">
        <v>70551.499964400005</v>
      </c>
      <c r="J459" s="440"/>
    </row>
    <row r="460" spans="1:10" s="242" customFormat="1" ht="15.75" x14ac:dyDescent="0.25">
      <c r="A460" s="465"/>
      <c r="B460" s="240" t="s">
        <v>603</v>
      </c>
      <c r="C460" s="448" t="s">
        <v>1811</v>
      </c>
      <c r="D460" s="449"/>
      <c r="E460" s="449"/>
      <c r="F460" s="239" t="s">
        <v>1743</v>
      </c>
      <c r="G460" s="467"/>
      <c r="H460" s="467"/>
      <c r="I460" s="473"/>
      <c r="J460" s="441"/>
    </row>
    <row r="461" spans="1:10" s="242" customFormat="1" ht="15.75" x14ac:dyDescent="0.25">
      <c r="A461" s="464" t="s">
        <v>1812</v>
      </c>
      <c r="B461" s="240" t="s">
        <v>603</v>
      </c>
      <c r="C461" s="448" t="s">
        <v>1809</v>
      </c>
      <c r="D461" s="449"/>
      <c r="E461" s="449"/>
      <c r="F461" s="239" t="s">
        <v>1743</v>
      </c>
      <c r="G461" s="466">
        <v>4.16</v>
      </c>
      <c r="H461" s="466">
        <v>10.4</v>
      </c>
      <c r="I461" s="472">
        <v>72958.329074591995</v>
      </c>
      <c r="J461" s="440"/>
    </row>
    <row r="462" spans="1:10" s="242" customFormat="1" ht="15.75" x14ac:dyDescent="0.25">
      <c r="A462" s="465"/>
      <c r="B462" s="240" t="s">
        <v>603</v>
      </c>
      <c r="C462" s="448" t="s">
        <v>1811</v>
      </c>
      <c r="D462" s="449"/>
      <c r="E462" s="449"/>
      <c r="F462" s="239" t="s">
        <v>1743</v>
      </c>
      <c r="G462" s="467"/>
      <c r="H462" s="467"/>
      <c r="I462" s="473"/>
      <c r="J462" s="441"/>
    </row>
    <row r="463" spans="1:10" s="242" customFormat="1" ht="15.75" x14ac:dyDescent="0.25">
      <c r="A463" s="464" t="s">
        <v>1813</v>
      </c>
      <c r="B463" s="240" t="s">
        <v>603</v>
      </c>
      <c r="C463" s="448" t="s">
        <v>1814</v>
      </c>
      <c r="D463" s="449"/>
      <c r="E463" s="449"/>
      <c r="F463" s="239" t="s">
        <v>1743</v>
      </c>
      <c r="G463" s="466">
        <v>4.32</v>
      </c>
      <c r="H463" s="466">
        <v>10.8</v>
      </c>
      <c r="I463" s="472">
        <v>75365.158184783999</v>
      </c>
      <c r="J463" s="440"/>
    </row>
    <row r="464" spans="1:10" s="242" customFormat="1" ht="15.75" x14ac:dyDescent="0.25">
      <c r="A464" s="465"/>
      <c r="B464" s="240" t="s">
        <v>603</v>
      </c>
      <c r="C464" s="448" t="s">
        <v>1811</v>
      </c>
      <c r="D464" s="449"/>
      <c r="E464" s="449"/>
      <c r="F464" s="239" t="s">
        <v>1743</v>
      </c>
      <c r="G464" s="467"/>
      <c r="H464" s="467"/>
      <c r="I464" s="473"/>
      <c r="J464" s="441"/>
    </row>
    <row r="465" spans="1:10" s="242" customFormat="1" ht="15.75" x14ac:dyDescent="0.25">
      <c r="A465" s="464" t="s">
        <v>1815</v>
      </c>
      <c r="B465" s="240" t="s">
        <v>603</v>
      </c>
      <c r="C465" s="448" t="s">
        <v>1816</v>
      </c>
      <c r="D465" s="449"/>
      <c r="E465" s="449"/>
      <c r="F465" s="239" t="s">
        <v>1743</v>
      </c>
      <c r="G465" s="466">
        <v>4.4800000000000004</v>
      </c>
      <c r="H465" s="466">
        <v>11.200000000000001</v>
      </c>
      <c r="I465" s="472">
        <v>80196.014354976011</v>
      </c>
      <c r="J465" s="440"/>
    </row>
    <row r="466" spans="1:10" s="242" customFormat="1" ht="15.75" x14ac:dyDescent="0.25">
      <c r="A466" s="465"/>
      <c r="B466" s="240" t="s">
        <v>603</v>
      </c>
      <c r="C466" s="448" t="s">
        <v>1816</v>
      </c>
      <c r="D466" s="449"/>
      <c r="E466" s="449"/>
      <c r="F466" s="239" t="s">
        <v>1743</v>
      </c>
      <c r="G466" s="467"/>
      <c r="H466" s="467"/>
      <c r="I466" s="473"/>
      <c r="J466" s="441"/>
    </row>
    <row r="467" spans="1:10" s="242" customFormat="1" ht="15.75" x14ac:dyDescent="0.25">
      <c r="B467" s="243"/>
      <c r="C467" s="243"/>
      <c r="D467" s="243"/>
      <c r="E467" s="243"/>
      <c r="I467" s="244"/>
    </row>
    <row r="469" spans="1:10" ht="18.75" customHeight="1" x14ac:dyDescent="0.3">
      <c r="A469" s="245" t="s">
        <v>302</v>
      </c>
      <c r="B469" s="246"/>
      <c r="C469" s="246"/>
      <c r="D469" s="246"/>
      <c r="E469" s="246"/>
    </row>
    <row r="470" spans="1:10" ht="19.5" customHeight="1" x14ac:dyDescent="0.3">
      <c r="A470" s="247" t="s">
        <v>307</v>
      </c>
      <c r="B470" s="248"/>
      <c r="C470" s="248"/>
      <c r="D470" s="248"/>
      <c r="E470" s="248"/>
    </row>
    <row r="471" spans="1:10" ht="15" customHeight="1" x14ac:dyDescent="0.3">
      <c r="A471" s="247"/>
      <c r="B471" s="248"/>
      <c r="C471" s="248"/>
      <c r="D471" s="248"/>
      <c r="E471" s="248"/>
    </row>
    <row r="472" spans="1:10" ht="15" hidden="1" customHeight="1" x14ac:dyDescent="0.3">
      <c r="A472" s="442" t="s">
        <v>593</v>
      </c>
      <c r="B472" s="442" t="s">
        <v>594</v>
      </c>
      <c r="C472" s="444" t="s">
        <v>334</v>
      </c>
      <c r="D472" s="444"/>
      <c r="E472" s="444"/>
      <c r="F472" s="442" t="s">
        <v>595</v>
      </c>
      <c r="G472" s="442" t="s">
        <v>590</v>
      </c>
      <c r="H472" s="442" t="s">
        <v>604</v>
      </c>
      <c r="I472" s="443" t="s">
        <v>597</v>
      </c>
    </row>
    <row r="473" spans="1:10" ht="18.75" hidden="1" x14ac:dyDescent="0.3">
      <c r="A473" s="442"/>
      <c r="B473" s="442"/>
      <c r="C473" s="223" t="s">
        <v>605</v>
      </c>
      <c r="D473" s="223" t="s">
        <v>606</v>
      </c>
      <c r="E473" s="223" t="s">
        <v>599</v>
      </c>
      <c r="F473" s="442"/>
      <c r="G473" s="442"/>
      <c r="H473" s="442"/>
      <c r="I473" s="443"/>
    </row>
    <row r="474" spans="1:10" ht="18.75" hidden="1" x14ac:dyDescent="0.25">
      <c r="A474" s="442"/>
      <c r="B474" s="442"/>
      <c r="C474" s="224" t="s">
        <v>600</v>
      </c>
      <c r="D474" s="224" t="s">
        <v>600</v>
      </c>
      <c r="E474" s="224" t="s">
        <v>600</v>
      </c>
      <c r="F474" s="442"/>
      <c r="G474" s="224" t="s">
        <v>607</v>
      </c>
      <c r="H474" s="224" t="s">
        <v>601</v>
      </c>
      <c r="I474" s="225" t="s">
        <v>602</v>
      </c>
    </row>
    <row r="475" spans="1:10" ht="21" hidden="1" x14ac:dyDescent="0.35">
      <c r="A475" s="468" t="s">
        <v>1541</v>
      </c>
      <c r="B475" s="468"/>
      <c r="C475" s="468"/>
      <c r="D475" s="468"/>
      <c r="E475" s="468"/>
      <c r="F475" s="468"/>
      <c r="G475" s="468"/>
      <c r="H475" s="468"/>
      <c r="I475" s="468"/>
    </row>
    <row r="476" spans="1:10" ht="18.75" hidden="1" x14ac:dyDescent="0.25">
      <c r="A476" s="249" t="s">
        <v>1536</v>
      </c>
      <c r="B476" s="250" t="s">
        <v>603</v>
      </c>
      <c r="C476" s="251">
        <v>6800</v>
      </c>
      <c r="D476" s="252">
        <v>400</v>
      </c>
      <c r="E476" s="252">
        <v>400</v>
      </c>
      <c r="F476" s="253">
        <v>300</v>
      </c>
      <c r="G476" s="231">
        <f t="shared" ref="G476" si="10">(C476*D476*E476)*0.00000000102</f>
        <v>1.1097600000000001</v>
      </c>
      <c r="H476" s="231">
        <f>G476*2.55</f>
        <v>2.829888</v>
      </c>
      <c r="I476" s="251">
        <v>38376.371523809525</v>
      </c>
    </row>
    <row r="477" spans="1:10" ht="18.75" hidden="1" x14ac:dyDescent="0.25">
      <c r="A477" s="249" t="s">
        <v>1537</v>
      </c>
      <c r="B477" s="250" t="s">
        <v>603</v>
      </c>
      <c r="C477" s="251">
        <v>5800</v>
      </c>
      <c r="D477" s="252">
        <v>400</v>
      </c>
      <c r="E477" s="252">
        <v>400</v>
      </c>
      <c r="F477" s="253">
        <v>300</v>
      </c>
      <c r="G477" s="231">
        <f t="shared" ref="G477:G480" si="11">(C477*D477*E477)*0.00000000102</f>
        <v>0.94655999999999996</v>
      </c>
      <c r="H477" s="231">
        <f>G477*2.55</f>
        <v>2.4137279999999999</v>
      </c>
      <c r="I477" s="251">
        <v>34550.881619047621</v>
      </c>
    </row>
    <row r="478" spans="1:10" ht="18.75" hidden="1" x14ac:dyDescent="0.25">
      <c r="A478" s="249" t="s">
        <v>1538</v>
      </c>
      <c r="B478" s="250" t="s">
        <v>603</v>
      </c>
      <c r="C478" s="251">
        <v>5800</v>
      </c>
      <c r="D478" s="252">
        <v>400</v>
      </c>
      <c r="E478" s="252">
        <v>400</v>
      </c>
      <c r="F478" s="253">
        <v>300</v>
      </c>
      <c r="G478" s="231">
        <f t="shared" si="11"/>
        <v>0.94655999999999996</v>
      </c>
      <c r="H478" s="231">
        <f>G478*2.55</f>
        <v>2.4137279999999999</v>
      </c>
      <c r="I478" s="251">
        <v>30563.66657142857</v>
      </c>
    </row>
    <row r="479" spans="1:10" ht="18.75" hidden="1" x14ac:dyDescent="0.25">
      <c r="A479" s="249" t="s">
        <v>1539</v>
      </c>
      <c r="B479" s="250" t="s">
        <v>603</v>
      </c>
      <c r="C479" s="251">
        <v>6800</v>
      </c>
      <c r="D479" s="252">
        <v>400</v>
      </c>
      <c r="E479" s="252">
        <v>400</v>
      </c>
      <c r="F479" s="253">
        <v>300</v>
      </c>
      <c r="G479" s="231">
        <f t="shared" si="11"/>
        <v>1.1097600000000001</v>
      </c>
      <c r="H479" s="231">
        <f>G479*2.55</f>
        <v>2.829888</v>
      </c>
      <c r="I479" s="251">
        <v>40828.108095238102</v>
      </c>
    </row>
    <row r="480" spans="1:10" ht="18.75" hidden="1" x14ac:dyDescent="0.25">
      <c r="A480" s="249" t="s">
        <v>1540</v>
      </c>
      <c r="B480" s="250" t="s">
        <v>603</v>
      </c>
      <c r="C480" s="251">
        <v>8000</v>
      </c>
      <c r="D480" s="252">
        <v>400</v>
      </c>
      <c r="E480" s="252">
        <v>400</v>
      </c>
      <c r="F480" s="253">
        <v>300</v>
      </c>
      <c r="G480" s="231">
        <f t="shared" si="11"/>
        <v>1.3056000000000001</v>
      </c>
      <c r="H480" s="231">
        <f>G480*2.55</f>
        <v>3.3292799999999998</v>
      </c>
      <c r="I480" s="251">
        <v>48612.118761904763</v>
      </c>
    </row>
  </sheetData>
  <mergeCells count="347">
    <mergeCell ref="I463:I464"/>
    <mergeCell ref="I465:I466"/>
    <mergeCell ref="I453:I454"/>
    <mergeCell ref="I455:I456"/>
    <mergeCell ref="I457:I458"/>
    <mergeCell ref="I459:I460"/>
    <mergeCell ref="I461:I462"/>
    <mergeCell ref="I443:I444"/>
    <mergeCell ref="I445:I446"/>
    <mergeCell ref="I447:I448"/>
    <mergeCell ref="I449:I450"/>
    <mergeCell ref="I451:I452"/>
    <mergeCell ref="I433:I434"/>
    <mergeCell ref="I435:I436"/>
    <mergeCell ref="I437:I438"/>
    <mergeCell ref="I439:I440"/>
    <mergeCell ref="I441:I442"/>
    <mergeCell ref="I423:I424"/>
    <mergeCell ref="I425:I426"/>
    <mergeCell ref="I427:I428"/>
    <mergeCell ref="I429:I430"/>
    <mergeCell ref="I431:I432"/>
    <mergeCell ref="I413:I414"/>
    <mergeCell ref="I415:I416"/>
    <mergeCell ref="I417:I418"/>
    <mergeCell ref="I419:I420"/>
    <mergeCell ref="I421:I422"/>
    <mergeCell ref="G465:G466"/>
    <mergeCell ref="H465:H466"/>
    <mergeCell ref="I385:I386"/>
    <mergeCell ref="I387:I388"/>
    <mergeCell ref="I389:I390"/>
    <mergeCell ref="I391:I392"/>
    <mergeCell ref="I393:I394"/>
    <mergeCell ref="I395:I396"/>
    <mergeCell ref="I397:I398"/>
    <mergeCell ref="I399:I400"/>
    <mergeCell ref="I401:I402"/>
    <mergeCell ref="I403:I404"/>
    <mergeCell ref="I405:I406"/>
    <mergeCell ref="I407:I408"/>
    <mergeCell ref="I409:I410"/>
    <mergeCell ref="I411:I412"/>
    <mergeCell ref="H459:H460"/>
    <mergeCell ref="G461:G462"/>
    <mergeCell ref="H461:H462"/>
    <mergeCell ref="G463:G464"/>
    <mergeCell ref="H463:H464"/>
    <mergeCell ref="H453:H454"/>
    <mergeCell ref="G455:G456"/>
    <mergeCell ref="H455:H456"/>
    <mergeCell ref="H457:H458"/>
    <mergeCell ref="H447:H448"/>
    <mergeCell ref="G449:G450"/>
    <mergeCell ref="G451:G452"/>
    <mergeCell ref="H451:H452"/>
    <mergeCell ref="H449:H450"/>
    <mergeCell ref="H441:H442"/>
    <mergeCell ref="G443:G444"/>
    <mergeCell ref="H443:H444"/>
    <mergeCell ref="G445:G446"/>
    <mergeCell ref="H445:H446"/>
    <mergeCell ref="H435:H436"/>
    <mergeCell ref="G437:G438"/>
    <mergeCell ref="H437:H438"/>
    <mergeCell ref="G439:G440"/>
    <mergeCell ref="H439:H440"/>
    <mergeCell ref="H429:H430"/>
    <mergeCell ref="G431:G432"/>
    <mergeCell ref="H431:H432"/>
    <mergeCell ref="G433:G434"/>
    <mergeCell ref="H433:H434"/>
    <mergeCell ref="H423:H424"/>
    <mergeCell ref="G425:G426"/>
    <mergeCell ref="H425:H426"/>
    <mergeCell ref="G427:G428"/>
    <mergeCell ref="H427:H428"/>
    <mergeCell ref="H417:H418"/>
    <mergeCell ref="G419:G420"/>
    <mergeCell ref="H419:H420"/>
    <mergeCell ref="G421:G422"/>
    <mergeCell ref="H421:H422"/>
    <mergeCell ref="H411:H412"/>
    <mergeCell ref="G413:G414"/>
    <mergeCell ref="H413:H414"/>
    <mergeCell ref="G415:G416"/>
    <mergeCell ref="H415:H416"/>
    <mergeCell ref="H405:H406"/>
    <mergeCell ref="G407:G408"/>
    <mergeCell ref="H407:H408"/>
    <mergeCell ref="G409:G410"/>
    <mergeCell ref="H409:H410"/>
    <mergeCell ref="H399:H400"/>
    <mergeCell ref="G401:G402"/>
    <mergeCell ref="H401:H402"/>
    <mergeCell ref="G403:G404"/>
    <mergeCell ref="H403:H404"/>
    <mergeCell ref="C466:E466"/>
    <mergeCell ref="G385:G386"/>
    <mergeCell ref="H385:H386"/>
    <mergeCell ref="G387:G388"/>
    <mergeCell ref="H387:H388"/>
    <mergeCell ref="G389:G390"/>
    <mergeCell ref="H389:H390"/>
    <mergeCell ref="G391:G392"/>
    <mergeCell ref="H391:H392"/>
    <mergeCell ref="G393:G394"/>
    <mergeCell ref="H393:H394"/>
    <mergeCell ref="G395:G396"/>
    <mergeCell ref="H395:H396"/>
    <mergeCell ref="G397:G398"/>
    <mergeCell ref="H397:H398"/>
    <mergeCell ref="G399:G400"/>
    <mergeCell ref="G447:G448"/>
    <mergeCell ref="G423:G424"/>
    <mergeCell ref="C402:E402"/>
    <mergeCell ref="A475:I475"/>
    <mergeCell ref="C382:E382"/>
    <mergeCell ref="C385:E385"/>
    <mergeCell ref="C386:E386"/>
    <mergeCell ref="C387:E387"/>
    <mergeCell ref="C388:E388"/>
    <mergeCell ref="A385:A386"/>
    <mergeCell ref="A387:A388"/>
    <mergeCell ref="A389:A390"/>
    <mergeCell ref="A391:A392"/>
    <mergeCell ref="A393:A394"/>
    <mergeCell ref="A395:A396"/>
    <mergeCell ref="A397:A398"/>
    <mergeCell ref="A399:A400"/>
    <mergeCell ref="A401:A402"/>
    <mergeCell ref="A403:A404"/>
    <mergeCell ref="A461:A462"/>
    <mergeCell ref="A463:A464"/>
    <mergeCell ref="A465:A466"/>
    <mergeCell ref="C461:E461"/>
    <mergeCell ref="C462:E462"/>
    <mergeCell ref="C463:E463"/>
    <mergeCell ref="C464:E464"/>
    <mergeCell ref="C465:E465"/>
    <mergeCell ref="A457:A458"/>
    <mergeCell ref="A459:A460"/>
    <mergeCell ref="C457:E457"/>
    <mergeCell ref="C458:E458"/>
    <mergeCell ref="C459:E459"/>
    <mergeCell ref="C460:E460"/>
    <mergeCell ref="G459:G460"/>
    <mergeCell ref="A453:A454"/>
    <mergeCell ref="A455:A456"/>
    <mergeCell ref="C453:E453"/>
    <mergeCell ref="C454:E454"/>
    <mergeCell ref="C455:E455"/>
    <mergeCell ref="C456:E456"/>
    <mergeCell ref="G453:G454"/>
    <mergeCell ref="G457:G458"/>
    <mergeCell ref="A449:A450"/>
    <mergeCell ref="A451:A452"/>
    <mergeCell ref="C449:E449"/>
    <mergeCell ref="C450:E450"/>
    <mergeCell ref="C451:E451"/>
    <mergeCell ref="C452:E452"/>
    <mergeCell ref="A445:A446"/>
    <mergeCell ref="A447:A448"/>
    <mergeCell ref="C445:E445"/>
    <mergeCell ref="C446:E446"/>
    <mergeCell ref="C447:E447"/>
    <mergeCell ref="C448:E448"/>
    <mergeCell ref="A441:A442"/>
    <mergeCell ref="A443:A444"/>
    <mergeCell ref="C441:E441"/>
    <mergeCell ref="C442:E442"/>
    <mergeCell ref="C443:E443"/>
    <mergeCell ref="C444:E444"/>
    <mergeCell ref="G441:G442"/>
    <mergeCell ref="A437:A438"/>
    <mergeCell ref="A439:A440"/>
    <mergeCell ref="C437:E437"/>
    <mergeCell ref="C438:E438"/>
    <mergeCell ref="C439:E439"/>
    <mergeCell ref="C440:E440"/>
    <mergeCell ref="A433:A434"/>
    <mergeCell ref="A435:A436"/>
    <mergeCell ref="C433:E433"/>
    <mergeCell ref="C434:E434"/>
    <mergeCell ref="C435:E435"/>
    <mergeCell ref="C436:E436"/>
    <mergeCell ref="G435:G436"/>
    <mergeCell ref="A429:A430"/>
    <mergeCell ref="A431:A432"/>
    <mergeCell ref="C429:E429"/>
    <mergeCell ref="C430:E430"/>
    <mergeCell ref="C431:E431"/>
    <mergeCell ref="C432:E432"/>
    <mergeCell ref="G429:G430"/>
    <mergeCell ref="A425:A426"/>
    <mergeCell ref="A427:A428"/>
    <mergeCell ref="C425:E425"/>
    <mergeCell ref="C426:E426"/>
    <mergeCell ref="C427:E427"/>
    <mergeCell ref="C428:E428"/>
    <mergeCell ref="A421:A422"/>
    <mergeCell ref="A423:A424"/>
    <mergeCell ref="C421:E421"/>
    <mergeCell ref="C422:E422"/>
    <mergeCell ref="C423:E423"/>
    <mergeCell ref="C424:E424"/>
    <mergeCell ref="A417:A418"/>
    <mergeCell ref="A419:A420"/>
    <mergeCell ref="C417:E417"/>
    <mergeCell ref="C418:E418"/>
    <mergeCell ref="C419:E419"/>
    <mergeCell ref="C420:E420"/>
    <mergeCell ref="G417:G418"/>
    <mergeCell ref="A413:A414"/>
    <mergeCell ref="A415:A416"/>
    <mergeCell ref="C413:E413"/>
    <mergeCell ref="C414:E414"/>
    <mergeCell ref="C415:E415"/>
    <mergeCell ref="C416:E416"/>
    <mergeCell ref="A409:A410"/>
    <mergeCell ref="A411:A412"/>
    <mergeCell ref="C409:E409"/>
    <mergeCell ref="C410:E410"/>
    <mergeCell ref="C411:E411"/>
    <mergeCell ref="C412:E412"/>
    <mergeCell ref="G411:G412"/>
    <mergeCell ref="A405:A406"/>
    <mergeCell ref="A407:A408"/>
    <mergeCell ref="C405:E405"/>
    <mergeCell ref="C406:E406"/>
    <mergeCell ref="C407:E407"/>
    <mergeCell ref="C408:E408"/>
    <mergeCell ref="G405:G406"/>
    <mergeCell ref="A1:E2"/>
    <mergeCell ref="B3:I3"/>
    <mergeCell ref="I4:I5"/>
    <mergeCell ref="A63:I63"/>
    <mergeCell ref="A7:I7"/>
    <mergeCell ref="A4:A6"/>
    <mergeCell ref="B4:B6"/>
    <mergeCell ref="C4:E4"/>
    <mergeCell ref="F4:F6"/>
    <mergeCell ref="G4:G5"/>
    <mergeCell ref="H4:H5"/>
    <mergeCell ref="G135:G136"/>
    <mergeCell ref="H135:H136"/>
    <mergeCell ref="A134:I134"/>
    <mergeCell ref="A64:A66"/>
    <mergeCell ref="B64:B66"/>
    <mergeCell ref="C64:E64"/>
    <mergeCell ref="F64:F66"/>
    <mergeCell ref="G64:G65"/>
    <mergeCell ref="I135:I136"/>
    <mergeCell ref="H64:H65"/>
    <mergeCell ref="I64:I65"/>
    <mergeCell ref="A135:A137"/>
    <mergeCell ref="B135:B137"/>
    <mergeCell ref="C135:E135"/>
    <mergeCell ref="F135:F137"/>
    <mergeCell ref="A213:A215"/>
    <mergeCell ref="B213:B215"/>
    <mergeCell ref="C213:E213"/>
    <mergeCell ref="F213:F215"/>
    <mergeCell ref="G213:G214"/>
    <mergeCell ref="H213:H214"/>
    <mergeCell ref="I213:I214"/>
    <mergeCell ref="A212:I212"/>
    <mergeCell ref="A216:I216"/>
    <mergeCell ref="A255:A257"/>
    <mergeCell ref="B255:B257"/>
    <mergeCell ref="C255:E255"/>
    <mergeCell ref="F255:F257"/>
    <mergeCell ref="G255:G256"/>
    <mergeCell ref="H255:H256"/>
    <mergeCell ref="I255:I256"/>
    <mergeCell ref="A258:I258"/>
    <mergeCell ref="A317:A319"/>
    <mergeCell ref="B317:B319"/>
    <mergeCell ref="C317:E317"/>
    <mergeCell ref="F317:F319"/>
    <mergeCell ref="G317:G318"/>
    <mergeCell ref="H317:H318"/>
    <mergeCell ref="I317:I318"/>
    <mergeCell ref="H472:H473"/>
    <mergeCell ref="I472:I473"/>
    <mergeCell ref="A472:A474"/>
    <mergeCell ref="B472:B474"/>
    <mergeCell ref="C472:E472"/>
    <mergeCell ref="F472:F474"/>
    <mergeCell ref="G472:G473"/>
    <mergeCell ref="A320:I320"/>
    <mergeCell ref="C390:E390"/>
    <mergeCell ref="C391:E391"/>
    <mergeCell ref="C392:E392"/>
    <mergeCell ref="C393:E393"/>
    <mergeCell ref="C389:E389"/>
    <mergeCell ref="C403:E403"/>
    <mergeCell ref="C404:E404"/>
    <mergeCell ref="C398:E398"/>
    <mergeCell ref="C399:E399"/>
    <mergeCell ref="C400:E400"/>
    <mergeCell ref="C401:E401"/>
    <mergeCell ref="C394:E394"/>
    <mergeCell ref="C395:E395"/>
    <mergeCell ref="C396:E396"/>
    <mergeCell ref="C397:E397"/>
    <mergeCell ref="J385:J386"/>
    <mergeCell ref="J387:J388"/>
    <mergeCell ref="J389:J390"/>
    <mergeCell ref="J391:J392"/>
    <mergeCell ref="J393:J394"/>
    <mergeCell ref="J395:J396"/>
    <mergeCell ref="J397:J398"/>
    <mergeCell ref="J399:J400"/>
    <mergeCell ref="J401:J402"/>
    <mergeCell ref="J403:J404"/>
    <mergeCell ref="J405:J406"/>
    <mergeCell ref="J407:J408"/>
    <mergeCell ref="J409:J410"/>
    <mergeCell ref="J411:J412"/>
    <mergeCell ref="J413:J414"/>
    <mergeCell ref="J415:J416"/>
    <mergeCell ref="J417:J418"/>
    <mergeCell ref="J419:J420"/>
    <mergeCell ref="J421:J422"/>
    <mergeCell ref="J423:J424"/>
    <mergeCell ref="J425:J426"/>
    <mergeCell ref="J427:J428"/>
    <mergeCell ref="J429:J430"/>
    <mergeCell ref="J431:J432"/>
    <mergeCell ref="J433:J434"/>
    <mergeCell ref="J435:J436"/>
    <mergeCell ref="J437:J438"/>
    <mergeCell ref="J457:J458"/>
    <mergeCell ref="J459:J460"/>
    <mergeCell ref="J461:J462"/>
    <mergeCell ref="J463:J464"/>
    <mergeCell ref="J465:J466"/>
    <mergeCell ref="J439:J440"/>
    <mergeCell ref="J441:J442"/>
    <mergeCell ref="J443:J444"/>
    <mergeCell ref="J445:J446"/>
    <mergeCell ref="J447:J448"/>
    <mergeCell ref="J449:J450"/>
    <mergeCell ref="J451:J452"/>
    <mergeCell ref="J453:J454"/>
    <mergeCell ref="J455:J456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57" fitToHeight="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ПК1</vt:lpstr>
      <vt:lpstr>Прогоны, перемычки, заборы</vt:lpstr>
      <vt:lpstr>опорные подушки и плиты</vt:lpstr>
      <vt:lpstr>плиты дорожные, канальные</vt:lpstr>
      <vt:lpstr>Плиты ПБ 1,2(220) гр</vt:lpstr>
      <vt:lpstr>Плиты ПБ1,2(160)гр</vt:lpstr>
      <vt:lpstr>Плиты ПБ1,2(220)изв.</vt:lpstr>
      <vt:lpstr>фл</vt:lpstr>
      <vt:lpstr>сваи и полурамы, колонны</vt:lpstr>
      <vt:lpstr>ЛМП,ЛС площадки, ВБ</vt:lpstr>
      <vt:lpstr>ФБС</vt:lpstr>
      <vt:lpstr>опора ЛЭП</vt:lpstr>
      <vt:lpstr>кольца, крышки, дно, опорные ко</vt:lpstr>
      <vt:lpstr>вибропресс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2021-07-20T12:02:58Z</cp:lastPrinted>
  <dcterms:created xsi:type="dcterms:W3CDTF">2019-03-25T09:29:37Z</dcterms:created>
  <dcterms:modified xsi:type="dcterms:W3CDTF">2021-08-05T07:11:57Z</dcterms:modified>
</cp:coreProperties>
</file>